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155" windowHeight="10110" activeTab="0"/>
  </bookViews>
  <sheets>
    <sheet name="data" sheetId="1" r:id="rId1"/>
    <sheet name="FRED data" sheetId="2" r:id="rId2"/>
    <sheet name="CBO natural rate of unemploymnt" sheetId="3" r:id="rId3"/>
  </sheets>
  <definedNames>
    <definedName name="_xlfn.AVERAGEIF" hidden="1">#NAME?</definedName>
    <definedName name="_xlfn.AVERAGEIFS" hidden="1">#NAME?</definedName>
  </definedNames>
  <calcPr fullCalcOnLoad="1"/>
</workbook>
</file>

<file path=xl/sharedStrings.xml><?xml version="1.0" encoding="utf-8"?>
<sst xmlns="http://schemas.openxmlformats.org/spreadsheetml/2006/main" count="384" uniqueCount="382">
  <si>
    <t>FRED Graph Observations</t>
  </si>
  <si>
    <t>Federal Reserve Economic Data</t>
  </si>
  <si>
    <t>Link: https://fred.stlouisfed.org</t>
  </si>
  <si>
    <t>Help: https://fred.stlouisfed.org/help-faq</t>
  </si>
  <si>
    <t>Economic Research Division</t>
  </si>
  <si>
    <t>Federal Reserve Bank of St. Louis</t>
  </si>
  <si>
    <t>CPILFESL</t>
  </si>
  <si>
    <t>Consumer Price Index for All Urban Consumers: All Items Less Food and Energy, Index 1982-1984=100, Monthly, Seasonally Adjusted</t>
  </si>
  <si>
    <t>Frequency: Monthly</t>
  </si>
  <si>
    <t>observation_date</t>
  </si>
  <si>
    <t>Unemployment Level, Thousands of Persons, Monthly, Seasonally Adjusted</t>
  </si>
  <si>
    <t>UNEMPLOY</t>
  </si>
  <si>
    <t>Civilian Labor Force, Thousands of Persons, Monthly, Seasonally Adjusted</t>
  </si>
  <si>
    <t>CLF16OV</t>
  </si>
  <si>
    <t>Year</t>
  </si>
  <si>
    <t>Quarter</t>
  </si>
  <si>
    <t>E_pi</t>
  </si>
  <si>
    <t>pi</t>
  </si>
  <si>
    <t>p</t>
  </si>
  <si>
    <t>u</t>
  </si>
  <si>
    <t>l</t>
  </si>
  <si>
    <t>u/l</t>
  </si>
  <si>
    <t>year_quarter</t>
  </si>
  <si>
    <t>year</t>
  </si>
  <si>
    <t>quarter</t>
  </si>
  <si>
    <t>NROU</t>
  </si>
  <si>
    <t>u_star</t>
  </si>
  <si>
    <t>u_gap</t>
  </si>
  <si>
    <t>Average Hourly Earnings of Production and Nonsupervisory Employees: Total Private, Dollars per Hour, Monthly, Seasonally Adjusted</t>
  </si>
  <si>
    <t>AHETPI</t>
  </si>
  <si>
    <t>Gross Domestic Product: Implicit Price Deflator, Index 2012=100, Quarterly, Seasonally Adjusted</t>
  </si>
  <si>
    <t>GDPDEF</t>
  </si>
  <si>
    <t>Imports of goods (implicit price deflator), Index 2012=100, Quarterly, Seasonally Adjusted</t>
  </si>
  <si>
    <t>A255RD3Q086SBEA</t>
  </si>
  <si>
    <t>Shares of gross domestic product: Imports of goods, Percent, Quarterly, Not Seasonally Adjusted</t>
  </si>
  <si>
    <t>A255RE1Q156NBEA</t>
  </si>
  <si>
    <t>Nonfarm Business Sector: Real Output Per Person, Percent Change From Quarter One Year Ago, Quarterly, Seasonally Adjusted</t>
  </si>
  <si>
    <t>PRS85006161</t>
  </si>
  <si>
    <t>PCEPILFE</t>
  </si>
  <si>
    <r>
      <t xml:space="preserve">This file presents data that supplement CBO’s January 2019 report </t>
    </r>
    <r>
      <rPr>
        <i/>
        <sz val="11"/>
        <color indexed="8"/>
        <rFont val="Arial"/>
        <family val="2"/>
      </rPr>
      <t>The Budget and Economic Outlook: 2019 to 2029</t>
    </r>
    <r>
      <rPr>
        <sz val="11"/>
        <color indexed="8"/>
        <rFont val="Arial"/>
        <family val="2"/>
      </rPr>
      <t>.</t>
    </r>
  </si>
  <si>
    <t>www.cbo.gov/publication/54918</t>
  </si>
  <si>
    <t xml:space="preserve">Supplemental Table 2. </t>
  </si>
  <si>
    <t>Potential GDP and Natural Rate of Unemployment (Quarterly)</t>
  </si>
  <si>
    <t>Potential GDP</t>
  </si>
  <si>
    <t>Rate of Unemployment</t>
  </si>
  <si>
    <t xml:space="preserve">Output Gap </t>
  </si>
  <si>
    <t>(Billions of dollars)</t>
  </si>
  <si>
    <t>(Percent)</t>
  </si>
  <si>
    <t>(Percentage of Potential GDP)</t>
  </si>
  <si>
    <t>Real (2012 dollars)</t>
  </si>
  <si>
    <t>Nominal</t>
  </si>
  <si>
    <t>Underlying Long-Term</t>
  </si>
  <si>
    <t>Natural</t>
  </si>
  <si>
    <t>1949Q1</t>
  </si>
  <si>
    <t>1949Q2</t>
  </si>
  <si>
    <t>1949Q3</t>
  </si>
  <si>
    <t>1949Q4</t>
  </si>
  <si>
    <t>1950Q1</t>
  </si>
  <si>
    <t>1950Q2</t>
  </si>
  <si>
    <t>1950Q3</t>
  </si>
  <si>
    <t>1950Q4</t>
  </si>
  <si>
    <t>1951Q1</t>
  </si>
  <si>
    <t>1951Q2</t>
  </si>
  <si>
    <t>1951Q3</t>
  </si>
  <si>
    <t>1951Q4</t>
  </si>
  <si>
    <t>1952Q1</t>
  </si>
  <si>
    <t>1952Q2</t>
  </si>
  <si>
    <t>1952Q3</t>
  </si>
  <si>
    <t>1952Q4</t>
  </si>
  <si>
    <t>1953Q1</t>
  </si>
  <si>
    <t>1953Q2</t>
  </si>
  <si>
    <t>1953Q3</t>
  </si>
  <si>
    <t>1953Q4</t>
  </si>
  <si>
    <t>1954Q1</t>
  </si>
  <si>
    <t>1954Q2</t>
  </si>
  <si>
    <t>1954Q3</t>
  </si>
  <si>
    <t>1954Q4</t>
  </si>
  <si>
    <t>1955Q1</t>
  </si>
  <si>
    <t>1955Q2</t>
  </si>
  <si>
    <t>1955Q3</t>
  </si>
  <si>
    <t>1955Q4</t>
  </si>
  <si>
    <t>1956Q1</t>
  </si>
  <si>
    <t>1956Q2</t>
  </si>
  <si>
    <t>1956Q3</t>
  </si>
  <si>
    <t>1956Q4</t>
  </si>
  <si>
    <t>1957Q1</t>
  </si>
  <si>
    <t>1957Q2</t>
  </si>
  <si>
    <t>1957Q3</t>
  </si>
  <si>
    <t>1957Q4</t>
  </si>
  <si>
    <t>1958Q1</t>
  </si>
  <si>
    <t>1958Q2</t>
  </si>
  <si>
    <t>1958Q3</t>
  </si>
  <si>
    <t>1958Q4</t>
  </si>
  <si>
    <t>1959Q1</t>
  </si>
  <si>
    <t>1959Q2</t>
  </si>
  <si>
    <t>1959Q3</t>
  </si>
  <si>
    <t>1959Q4</t>
  </si>
  <si>
    <t>1960Q1</t>
  </si>
  <si>
    <t>1960Q2</t>
  </si>
  <si>
    <t>1960Q3</t>
  </si>
  <si>
    <t>1960Q4</t>
  </si>
  <si>
    <t>1961Q1</t>
  </si>
  <si>
    <t>1961Q2</t>
  </si>
  <si>
    <t>1961Q3</t>
  </si>
  <si>
    <t>1961Q4</t>
  </si>
  <si>
    <t>1962Q1</t>
  </si>
  <si>
    <t>1962Q2</t>
  </si>
  <si>
    <t>1962Q3</t>
  </si>
  <si>
    <t>1962Q4</t>
  </si>
  <si>
    <t>1963Q1</t>
  </si>
  <si>
    <t>1963Q2</t>
  </si>
  <si>
    <t>1963Q3</t>
  </si>
  <si>
    <t>1963Q4</t>
  </si>
  <si>
    <t>1964Q1</t>
  </si>
  <si>
    <t>1964Q2</t>
  </si>
  <si>
    <t>1964Q3</t>
  </si>
  <si>
    <t>1964Q4</t>
  </si>
  <si>
    <t>1965Q1</t>
  </si>
  <si>
    <t>1965Q2</t>
  </si>
  <si>
    <t>1965Q3</t>
  </si>
  <si>
    <t>1965Q4</t>
  </si>
  <si>
    <t>1966Q1</t>
  </si>
  <si>
    <t>1966Q2</t>
  </si>
  <si>
    <t>1966Q3</t>
  </si>
  <si>
    <t>1966Q4</t>
  </si>
  <si>
    <t>1967Q1</t>
  </si>
  <si>
    <t>1967Q2</t>
  </si>
  <si>
    <t>1967Q3</t>
  </si>
  <si>
    <t>1967Q4</t>
  </si>
  <si>
    <t>1968Q1</t>
  </si>
  <si>
    <t>1968Q2</t>
  </si>
  <si>
    <t>1968Q3</t>
  </si>
  <si>
    <t>1968Q4</t>
  </si>
  <si>
    <t>1969Q1</t>
  </si>
  <si>
    <t>1969Q2</t>
  </si>
  <si>
    <t>1969Q3</t>
  </si>
  <si>
    <t>1969Q4</t>
  </si>
  <si>
    <t>1970Q1</t>
  </si>
  <si>
    <t>1970Q2</t>
  </si>
  <si>
    <t>1970Q3</t>
  </si>
  <si>
    <t>1970Q4</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</si>
  <si>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</si>
  <si>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</si>
  <si>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</si>
  <si>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</si>
  <si>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</si>
  <si>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</si>
  <si>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</si>
  <si>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</si>
  <si>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</si>
  <si>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</si>
  <si>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</si>
  <si>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</si>
  <si>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</si>
  <si>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</si>
  <si>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</si>
  <si>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</si>
  <si>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</si>
  <si>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</si>
  <si>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</si>
  <si>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</si>
  <si>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</si>
  <si>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</si>
  <si>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</si>
  <si>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</si>
  <si>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</si>
  <si>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</si>
  <si>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</si>
  <si>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</si>
  <si>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</si>
  <si>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</si>
  <si>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</si>
  <si>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</si>
  <si>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</si>
  <si>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</si>
  <si>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</si>
  <si>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</si>
  <si>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</si>
  <si>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</si>
  <si>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</si>
  <si>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</si>
  <si>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</si>
  <si>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</si>
  <si>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</si>
  <si>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</si>
  <si>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</si>
  <si>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</si>
  <si>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</si>
  <si>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</si>
  <si>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</si>
  <si>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</si>
  <si>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</si>
  <si>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</si>
  <si>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</si>
  <si>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</si>
  <si>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</si>
  <si>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</si>
  <si>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</si>
  <si>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</si>
  <si>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</si>
  <si>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</si>
  <si>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</si>
  <si>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</si>
  <si>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</si>
  <si>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</si>
  <si>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</si>
  <si>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</si>
  <si>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</si>
  <si>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</si>
  <si>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</si>
  <si>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</si>
  <si>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</si>
  <si>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</si>
  <si>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</si>
  <si>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</si>
  <si>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</si>
  <si>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</si>
  <si>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</si>
  <si>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</si>
  <si>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</si>
  <si>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</si>
  <si>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</si>
  <si>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</si>
  <si>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</si>
  <si>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</si>
  <si>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</si>
  <si>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</si>
  <si>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</si>
  <si>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</si>
  <si>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</si>
  <si>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</si>
  <si>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</si>
  <si>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</si>
  <si>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</si>
  <si>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</si>
  <si>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</si>
  <si>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</si>
  <si>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</si>
  <si>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</si>
  <si>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</si>
  <si>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</si>
  <si>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</si>
  <si>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</si>
  <si>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</si>
  <si>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</si>
  <si>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</si>
  <si>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</si>
  <si>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</si>
  <si>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</si>
  <si>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</si>
  <si>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</si>
  <si>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</si>
  <si>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</si>
  <si>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</si>
  <si>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</si>
  <si>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</si>
  <si>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</si>
  <si>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</si>
  <si>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</si>
  <si>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</si>
  <si>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</si>
  <si>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</si>
  <si>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</si>
  <si>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</si>
  <si>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</si>
  <si>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</si>
  <si>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</si>
  <si>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</si>
  <si>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</si>
  <si>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</si>
  <si>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</si>
  <si>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</si>
  <si>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</si>
  <si>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</si>
  <si>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</si>
  <si>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</si>
  <si>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</si>
  <si>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</si>
  <si>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</si>
  <si>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</si>
  <si>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</si>
  <si>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</si>
  <si>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</si>
  <si>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</si>
  <si>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</si>
  <si>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</si>
  <si>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</si>
  <si>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</si>
  <si>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</si>
  <si>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</si>
  <si>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</si>
  <si>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</si>
  <si>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</si>
  <si>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</si>
  <si>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</si>
  <si>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</si>
  <si>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</si>
  <si>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</si>
  <si>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</si>
  <si>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</si>
  <si>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</si>
  <si>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</si>
  <si>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</si>
  <si>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</si>
  <si>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</si>
  <si>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</si>
  <si>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</si>
  <si>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</si>
  <si>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</si>
  <si>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</si>
  <si>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</si>
  <si>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</si>
  <si>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</si>
  <si>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</si>
  <si>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</si>
  <si>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</si>
  <si>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</si>
  <si>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</si>
  <si>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</si>
  <si>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</si>
  <si>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</si>
  <si>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</si>
  <si>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</si>
  <si>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</si>
  <si>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</si>
  <si>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</si>
  <si>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</si>
  <si>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</si>
  <si>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</si>
  <si>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</si>
  <si>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</si>
  <si>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</si>
  <si>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</si>
  <si>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</si>
  <si>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</si>
  <si>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</si>
  <si>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</si>
  <si>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</si>
  <si>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</si>
  <si>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</si>
  <si>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</si>
  <si>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</si>
  <si>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</si>
  <si>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</si>
  <si>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</si>
  <si>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</si>
  <si>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</si>
  <si>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</si>
  <si>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</si>
  <si>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</si>
  <si>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</si>
  <si>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</si>
  <si>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</si>
  <si>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</si>
  <si>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</si>
  <si>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</si>
  <si>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</si>
  <si>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</si>
  <si>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</si>
  <si>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</si>
  <si>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</si>
  <si>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2026Q1</t>
  </si>
  <si>
    <t>2026Q2</t>
  </si>
  <si>
    <t>2026Q3</t>
  </si>
  <si>
    <t>2026Q4</t>
  </si>
  <si>
    <t>2027Q1</t>
  </si>
  <si>
    <t>2027Q2</t>
  </si>
  <si>
    <t>2027Q3</t>
  </si>
  <si>
    <t>2027Q4</t>
  </si>
  <si>
    <t>2028Q1</t>
  </si>
  <si>
    <t>2028Q2</t>
  </si>
  <si>
    <t>2028Q3</t>
  </si>
  <si>
    <t>2028Q4</t>
  </si>
  <si>
    <t>2029Q1</t>
  </si>
  <si>
    <t>2029Q2</t>
  </si>
  <si>
    <t>2029Q3</t>
  </si>
  <si>
    <t>2029Q4</t>
  </si>
  <si>
    <t>Source: Congressional Budget Office.</t>
  </si>
  <si>
    <t xml:space="preserve">The quarterly estimates of potential GDP are constructed by interpolating the data in the Annual Data sheet.  </t>
  </si>
  <si>
    <t>The natural rate of unemployment is the rate of unemployment arising from all sources except fluctuations in the overall demand for goods and services. The natural rate incorporates the effects of structural factors that have boosted the natural rate since 2008. (CBO did not make explicit adjustments to the natural rate for structural factors before the recent downturn.) Estimates of potential GDP are based on the underlying long-term rate of unemployment, which includes only long-lasting structural factors.</t>
  </si>
  <si>
    <t>GDP = gross domestic product.</t>
  </si>
  <si>
    <t>Back to Table of Contents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</si>
</sst>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00"/>
    <numFmt numFmtId="166" formatCode="0.00000"/>
    <numFmt numFmtId="167" formatCode="0.00000000"/>
    <numFmt numFmtId="168" formatCode="0.0000000"/>
    <numFmt numFmtId="169" formatCode="0.000000"/>
    <numFmt numFmtId="170" formatCode="0.0000"/>
    <numFmt numFmtId="171" formatCode="0.0"/>
    <numFmt numFmtId="172" formatCode="0.0000000000"/>
    <numFmt numFmtId="173" formatCode="0.00000000000"/>
    <numFmt numFmtId="174" formatCode="0.000000000000"/>
    <numFmt numFmtId="175" formatCode="0.000000000"/>
    <numFmt numFmtId="176" formatCode="0.0000000000000000"/>
    <numFmt numFmtId="177" formatCode="0.000000000000000000"/>
    <numFmt numFmtId="178" formatCode="0.0000000000000000000"/>
    <numFmt numFmtId="179" formatCode="0.00000000000000000000"/>
    <numFmt numFmtId="180" formatCode="0.000000000000000000000"/>
    <numFmt numFmtId="181" formatCode="0.0000000000000000000000"/>
    <numFmt numFmtId="182" formatCode="0.00000000000000000"/>
    <numFmt numFmtId="183" formatCode="0.000000000000000"/>
    <numFmt numFmtId="184" formatCode="0.00000000000000"/>
    <numFmt numFmtId="185" formatCode="0.0000000000000"/>
    <numFmt numFmtId="186" formatCode="&quot;Yes&quot;;&quot;Yes&quot;;&quot;No&quot;"/>
    <numFmt numFmtId="187" formatCode="&quot;True&quot;;&quot;True&quot;;&quot;False&quot;"/>
    <numFmt numFmtId="188" formatCode="&quot;On&quot;;&quot;On&quot;;&quot;Off&quot;"/>
    <numFmt numFmtId="189" formatCode="[$€-2]\ #,##0.00_);[Red]\([$€-2]\ #,##0.00\)"/>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ITC Book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i/>
      <sz val="11"/>
      <color indexed="8"/>
      <name val="Arial"/>
      <family val="2"/>
    </font>
    <font>
      <sz val="11"/>
      <name val="Arial"/>
      <family val="2"/>
    </font>
    <font>
      <sz val="11"/>
      <color indexed="56"/>
      <name val="Arial"/>
      <family val="2"/>
    </font>
    <font>
      <b/>
      <sz val="11"/>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rgb="FF000000"/>
      <name val="ITC Bookman"/>
      <family val="0"/>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s>
  <cellStyleXfs count="65">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lignment vertical="top"/>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Alignment="1">
      <alignment/>
    </xf>
    <xf numFmtId="164" fontId="0" fillId="0" borderId="0" xfId="0" applyNumberFormat="1" applyFont="1" applyFill="1" applyBorder="1" applyAlignment="1" applyProtection="1">
      <alignment/>
      <protection/>
    </xf>
    <xf numFmtId="165" fontId="0" fillId="0" borderId="0" xfId="0" applyNumberFormat="1" applyFont="1" applyFill="1" applyBorder="1" applyAlignment="1" applyProtection="1">
      <alignment/>
      <protection/>
    </xf>
    <xf numFmtId="2" fontId="0" fillId="0" borderId="0" xfId="0" applyNumberFormat="1" applyAlignment="1">
      <alignment/>
    </xf>
    <xf numFmtId="171" fontId="0" fillId="0" borderId="0" xfId="0" applyNumberFormat="1" applyAlignment="1">
      <alignment/>
    </xf>
    <xf numFmtId="1" fontId="0" fillId="0" borderId="0" xfId="0" applyNumberFormat="1" applyAlignment="1">
      <alignment/>
    </xf>
    <xf numFmtId="171"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1" fontId="40" fillId="0" borderId="0" xfId="56" applyNumberFormat="1" applyFont="1" applyFill="1" applyBorder="1" applyAlignment="1">
      <alignment horizontal="right"/>
      <protection/>
    </xf>
    <xf numFmtId="2" fontId="40" fillId="0" borderId="0" xfId="56" applyNumberFormat="1" applyFont="1" applyFill="1" applyBorder="1" applyAlignment="1">
      <alignment horizontal="right"/>
      <protection/>
    </xf>
    <xf numFmtId="2" fontId="0" fillId="0" borderId="0" xfId="0" applyNumberFormat="1" applyFont="1" applyFill="1" applyBorder="1" applyAlignment="1" applyProtection="1">
      <alignment/>
      <protection/>
    </xf>
    <xf numFmtId="168" fontId="0" fillId="0" borderId="0" xfId="0" applyNumberFormat="1" applyAlignment="1">
      <alignment/>
    </xf>
    <xf numFmtId="170" fontId="0" fillId="0" borderId="0" xfId="0" applyNumberFormat="1" applyAlignment="1">
      <alignment/>
    </xf>
    <xf numFmtId="165" fontId="0" fillId="0" borderId="0" xfId="0" applyNumberFormat="1" applyAlignment="1">
      <alignment/>
    </xf>
    <xf numFmtId="0" fontId="45" fillId="0" borderId="0" xfId="0" applyFont="1" applyAlignment="1">
      <alignment/>
    </xf>
    <xf numFmtId="0" fontId="22" fillId="0" borderId="0" xfId="0" applyFont="1" applyAlignment="1">
      <alignment/>
    </xf>
    <xf numFmtId="0" fontId="46" fillId="0" borderId="0" xfId="52" applyFont="1" applyAlignment="1" applyProtection="1">
      <alignment vertical="center"/>
      <protection/>
    </xf>
    <xf numFmtId="0" fontId="22" fillId="0" borderId="0" xfId="0" applyFont="1" applyFill="1" applyAlignment="1">
      <alignment vertical="center" wrapText="1"/>
    </xf>
    <xf numFmtId="0" fontId="24" fillId="0" borderId="0" xfId="0" applyFont="1" applyFill="1" applyAlignment="1">
      <alignment wrapText="1"/>
    </xf>
    <xf numFmtId="0" fontId="24" fillId="0" borderId="0" xfId="57" applyFont="1" applyFill="1" applyBorder="1" applyAlignment="1">
      <alignment/>
      <protection/>
    </xf>
    <xf numFmtId="0" fontId="25" fillId="0" borderId="0" xfId="0" applyFont="1" applyAlignment="1">
      <alignment/>
    </xf>
    <xf numFmtId="0" fontId="22" fillId="0" borderId="0" xfId="0" applyFont="1" applyAlignment="1">
      <alignment/>
    </xf>
    <xf numFmtId="0" fontId="24" fillId="0" borderId="10" xfId="57" applyFont="1" applyFill="1" applyBorder="1" applyAlignment="1">
      <alignment horizontal="left" wrapText="1"/>
      <protection/>
    </xf>
    <xf numFmtId="0" fontId="22" fillId="0" borderId="10" xfId="0" applyFont="1" applyFill="1" applyBorder="1" applyAlignment="1">
      <alignment/>
    </xf>
    <xf numFmtId="0" fontId="22" fillId="0" borderId="0" xfId="0" applyFont="1" applyFill="1" applyAlignment="1">
      <alignment/>
    </xf>
    <xf numFmtId="0" fontId="22" fillId="0" borderId="11" xfId="57" applyFont="1" applyFill="1" applyBorder="1" applyAlignment="1">
      <alignment horizontal="left" wrapText="1"/>
      <protection/>
    </xf>
    <xf numFmtId="0" fontId="22" fillId="0" borderId="0" xfId="0" applyFont="1" applyBorder="1" applyAlignment="1">
      <alignment horizontal="left"/>
    </xf>
    <xf numFmtId="0" fontId="22" fillId="0" borderId="0" xfId="57" applyFont="1" applyBorder="1" applyAlignment="1">
      <alignment horizontal="center"/>
      <protection/>
    </xf>
    <xf numFmtId="0" fontId="22" fillId="0" borderId="0" xfId="57" applyFont="1" applyBorder="1">
      <alignment/>
      <protection/>
    </xf>
    <xf numFmtId="0" fontId="22" fillId="0" borderId="0" xfId="0" applyFont="1" applyAlignment="1">
      <alignment horizontal="center"/>
    </xf>
    <xf numFmtId="0" fontId="22" fillId="0" borderId="10" xfId="0" applyFont="1" applyBorder="1" applyAlignment="1">
      <alignment horizontal="center"/>
    </xf>
    <xf numFmtId="0" fontId="22" fillId="0" borderId="0" xfId="0" applyFont="1" applyBorder="1" applyAlignment="1">
      <alignment/>
    </xf>
    <xf numFmtId="0" fontId="22" fillId="0" borderId="10" xfId="0" applyFont="1" applyBorder="1" applyAlignment="1">
      <alignment horizontal="center"/>
    </xf>
    <xf numFmtId="0" fontId="22" fillId="0" borderId="10" xfId="0" applyFont="1" applyBorder="1" applyAlignment="1">
      <alignment horizontal="left"/>
    </xf>
    <xf numFmtId="0" fontId="22" fillId="0" borderId="10" xfId="57" applyFont="1" applyBorder="1" applyAlignment="1">
      <alignment horizontal="center"/>
      <protection/>
    </xf>
    <xf numFmtId="0" fontId="22" fillId="0" borderId="10" xfId="57" applyFont="1" applyBorder="1" applyAlignment="1">
      <alignment horizontal="right"/>
      <protection/>
    </xf>
    <xf numFmtId="0" fontId="22" fillId="0" borderId="10" xfId="0" applyFont="1" applyBorder="1" applyAlignment="1">
      <alignment/>
    </xf>
    <xf numFmtId="3" fontId="22" fillId="0" borderId="0" xfId="0" applyNumberFormat="1" applyFont="1" applyAlignment="1">
      <alignment horizontal="center"/>
    </xf>
    <xf numFmtId="171" fontId="22" fillId="0" borderId="0" xfId="0" applyNumberFormat="1" applyFont="1" applyAlignment="1">
      <alignment horizontal="center"/>
    </xf>
    <xf numFmtId="171" fontId="22" fillId="0" borderId="0" xfId="0" applyNumberFormat="1" applyFont="1" applyAlignment="1">
      <alignment/>
    </xf>
    <xf numFmtId="0" fontId="22" fillId="33" borderId="0" xfId="0" applyFont="1" applyFill="1" applyAlignment="1">
      <alignment/>
    </xf>
    <xf numFmtId="3" fontId="22" fillId="33" borderId="0" xfId="0" applyNumberFormat="1" applyFont="1" applyFill="1" applyAlignment="1">
      <alignment horizontal="center"/>
    </xf>
    <xf numFmtId="171" fontId="22" fillId="33" borderId="0" xfId="0" applyNumberFormat="1" applyFont="1" applyFill="1" applyAlignment="1">
      <alignment horizontal="center"/>
    </xf>
    <xf numFmtId="171" fontId="22" fillId="33" borderId="0" xfId="0" applyNumberFormat="1" applyFont="1" applyFill="1" applyAlignment="1">
      <alignmen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xf>
    <xf numFmtId="3" fontId="22" fillId="33" borderId="0" xfId="0" applyNumberFormat="1" applyFont="1" applyFill="1" applyBorder="1" applyAlignment="1">
      <alignment horizontal="center"/>
    </xf>
    <xf numFmtId="0" fontId="22" fillId="33" borderId="0" xfId="0" applyFont="1" applyFill="1" applyBorder="1" applyAlignment="1">
      <alignment horizontal="center"/>
    </xf>
    <xf numFmtId="0" fontId="22" fillId="33" borderId="0" xfId="0" applyFont="1" applyFill="1" applyBorder="1" applyAlignment="1">
      <alignment horizontal="left"/>
    </xf>
    <xf numFmtId="0" fontId="22" fillId="33" borderId="10" xfId="0" applyFont="1" applyFill="1" applyBorder="1" applyAlignment="1">
      <alignment/>
    </xf>
    <xf numFmtId="171" fontId="22" fillId="33" borderId="10" xfId="0" applyNumberFormat="1" applyFont="1" applyFill="1" applyBorder="1" applyAlignment="1">
      <alignment horizontal="center"/>
    </xf>
    <xf numFmtId="0" fontId="22" fillId="33" borderId="10" xfId="0" applyFont="1" applyFill="1" applyBorder="1" applyAlignment="1">
      <alignment/>
    </xf>
    <xf numFmtId="0" fontId="22" fillId="0" borderId="11" xfId="57" applyFont="1" applyFill="1" applyBorder="1" applyAlignment="1">
      <alignment horizontal="center"/>
      <protection/>
    </xf>
    <xf numFmtId="0" fontId="22" fillId="0" borderId="11" xfId="57" applyFont="1" applyFill="1" applyBorder="1">
      <alignment/>
      <protection/>
    </xf>
    <xf numFmtId="0" fontId="22" fillId="0" borderId="0" xfId="57" applyFont="1" applyFill="1" applyBorder="1" applyAlignment="1">
      <alignment horizontal="center"/>
      <protection/>
    </xf>
    <xf numFmtId="0" fontId="22" fillId="0" borderId="0" xfId="57" applyFont="1" applyFill="1" applyBorder="1" applyAlignment="1">
      <alignment horizontal="left"/>
      <protection/>
    </xf>
    <xf numFmtId="0" fontId="22" fillId="0" borderId="0" xfId="57" applyFont="1" applyFill="1" applyBorder="1">
      <alignment/>
      <protection/>
    </xf>
    <xf numFmtId="0" fontId="22" fillId="0" borderId="0" xfId="57" applyFont="1" applyFill="1" applyBorder="1" applyAlignment="1">
      <alignment/>
      <protection/>
    </xf>
    <xf numFmtId="0" fontId="22" fillId="0" borderId="0" xfId="57" applyFont="1" applyFill="1" applyAlignment="1">
      <alignment horizontal="left"/>
      <protection/>
    </xf>
    <xf numFmtId="0" fontId="22" fillId="0" borderId="0" xfId="57" applyFont="1" applyFill="1" applyAlignment="1">
      <alignment horizontal="center"/>
      <protection/>
    </xf>
    <xf numFmtId="0" fontId="22" fillId="0" borderId="0" xfId="57" applyFont="1" applyFill="1">
      <alignment/>
      <protection/>
    </xf>
    <xf numFmtId="0" fontId="22" fillId="0" borderId="0" xfId="57" applyFont="1" applyFill="1" applyBorder="1" applyAlignment="1">
      <alignment horizontal="left" vertical="top" wrapText="1"/>
      <protection/>
    </xf>
    <xf numFmtId="0" fontId="22" fillId="0" borderId="0" xfId="57" applyFont="1" applyFill="1" applyBorder="1" applyAlignment="1">
      <alignment horizontal="left" vertical="center" wrapText="1"/>
      <protection/>
    </xf>
    <xf numFmtId="0" fontId="22" fillId="0" borderId="0" xfId="57" applyFont="1" applyFill="1" applyBorder="1" applyAlignment="1">
      <alignment/>
      <protection/>
    </xf>
    <xf numFmtId="0" fontId="0" fillId="0" borderId="0" xfId="0" applyAlignment="1">
      <alignment/>
    </xf>
    <xf numFmtId="0" fontId="22" fillId="0" borderId="0" xfId="0" applyFont="1" applyAlignment="1">
      <alignment horizontal="left"/>
    </xf>
    <xf numFmtId="0" fontId="36" fillId="0" borderId="0" xfId="52"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3 3"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3.png" /><Relationship Id="rId3" Type="http://schemas.openxmlformats.org/officeDocument/2006/relationships/image" Target="../media/image9.emf" /><Relationship Id="rId4" Type="http://schemas.openxmlformats.org/officeDocument/2006/relationships/image" Target="../media/image14.emf" /><Relationship Id="rId5" Type="http://schemas.openxmlformats.org/officeDocument/2006/relationships/image" Target="../media/image12.emf" /><Relationship Id="rId6" Type="http://schemas.openxmlformats.org/officeDocument/2006/relationships/image" Target="../media/image5.emf" /><Relationship Id="rId7" Type="http://schemas.openxmlformats.org/officeDocument/2006/relationships/image" Target="../media/image3.emf" /><Relationship Id="rId8" Type="http://schemas.openxmlformats.org/officeDocument/2006/relationships/image" Target="../media/image6.emf" /><Relationship Id="rId9" Type="http://schemas.openxmlformats.org/officeDocument/2006/relationships/image" Target="../media/image17.emf" /><Relationship Id="rId10" Type="http://schemas.openxmlformats.org/officeDocument/2006/relationships/image" Target="../media/image11.emf" /><Relationship Id="rId11" Type="http://schemas.openxmlformats.org/officeDocument/2006/relationships/image" Target="../media/image8.emf" /><Relationship Id="rId12" Type="http://schemas.openxmlformats.org/officeDocument/2006/relationships/image" Target="../media/image21.emf" /><Relationship Id="rId13" Type="http://schemas.openxmlformats.org/officeDocument/2006/relationships/image" Target="../media/image1.emf" /><Relationship Id="rId14" Type="http://schemas.openxmlformats.org/officeDocument/2006/relationships/image" Target="../media/image2.emf" /><Relationship Id="rId15" Type="http://schemas.openxmlformats.org/officeDocument/2006/relationships/image" Target="../media/image4.emf" /><Relationship Id="rId16" Type="http://schemas.openxmlformats.org/officeDocument/2006/relationships/image" Target="../media/image10.emf" /><Relationship Id="rId17" Type="http://schemas.openxmlformats.org/officeDocument/2006/relationships/image" Target="../media/image15.emf" /><Relationship Id="rId18" Type="http://schemas.openxmlformats.org/officeDocument/2006/relationships/image" Target="../media/image16.emf" /><Relationship Id="rId19" Type="http://schemas.openxmlformats.org/officeDocument/2006/relationships/image" Target="../media/image20.emf" /><Relationship Id="rId20" Type="http://schemas.openxmlformats.org/officeDocument/2006/relationships/image" Target="../media/image7.emf" /><Relationship Id="rId21"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245</xdr:row>
      <xdr:rowOff>0</xdr:rowOff>
    </xdr:from>
    <xdr:to>
      <xdr:col>16</xdr:col>
      <xdr:colOff>304800</xdr:colOff>
      <xdr:row>246</xdr:row>
      <xdr:rowOff>66675</xdr:rowOff>
    </xdr:to>
    <xdr:pic>
      <xdr:nvPicPr>
        <xdr:cNvPr id="1" name="Picture 1" hidden="1"/>
        <xdr:cNvPicPr preferRelativeResize="1">
          <a:picLocks noChangeAspect="1"/>
        </xdr:cNvPicPr>
      </xdr:nvPicPr>
      <xdr:blipFill>
        <a:blip r:embed="rId1"/>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152400</xdr:colOff>
      <xdr:row>245</xdr:row>
      <xdr:rowOff>152400</xdr:rowOff>
    </xdr:to>
    <xdr:pic>
      <xdr:nvPicPr>
        <xdr:cNvPr id="2" name="Picture 2" descr="http://ma-app/TSV.Live/WebResource.axd?d=8MhVOFdVV1zqKgk4p2ft_SyZU1d1WBVm-lxGHI9qarxvoVZtBUeHKJMV2m42cR5CmITOEw8hgVMET0NnIyifDWPmwQcx0XHazs7yM3kQExmbU_iNuUfCEd3iQLxhXj8D2pkeZAJV-pf7wlVCp3Kapf60jRCySJYh8N80xWt7hf5zqbWGL8Msioy9WZf6Zkqz0&amp;t=636173090950000000"/>
        <xdr:cNvPicPr preferRelativeResize="1">
          <a:picLocks noChangeAspect="1"/>
        </xdr:cNvPicPr>
      </xdr:nvPicPr>
      <xdr:blipFill>
        <a:blip r:embed="rId2"/>
        <a:stretch>
          <a:fillRect/>
        </a:stretch>
      </xdr:blipFill>
      <xdr:spPr>
        <a:xfrm>
          <a:off x="11430000" y="38404800"/>
          <a:ext cx="152400" cy="152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 name="Picture 4"/>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 name="Picture 5" hidden="1"/>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152400</xdr:colOff>
      <xdr:row>245</xdr:row>
      <xdr:rowOff>152400</xdr:rowOff>
    </xdr:to>
    <xdr:pic>
      <xdr:nvPicPr>
        <xdr:cNvPr id="5" name="Picture 5" descr="http://ma-app/TSV.Live/WebResource.axd?d=8MhVOFdVV1zqKgk4p2ft_SyZU1d1WBVm-lxGHI9qarxvoVZtBUeHKJMV2m42cR5CmITOEw8hgVMET0NnIyifDWPmwQcx0XHazs7yM3kQExmbU_iNuUfCEd3iQLxhXj8D2pkeZAJV-pf7wlVCp3Kapf60jRCySJYh8N80xWt7hf5zqbWGL8Msioy9WZf6Zkqz0&amp;t=636173090950000000"/>
        <xdr:cNvPicPr preferRelativeResize="1">
          <a:picLocks noChangeAspect="1"/>
        </xdr:cNvPicPr>
      </xdr:nvPicPr>
      <xdr:blipFill>
        <a:blip r:embed="rId2"/>
        <a:stretch>
          <a:fillRect/>
        </a:stretch>
      </xdr:blipFill>
      <xdr:spPr>
        <a:xfrm>
          <a:off x="11430000" y="38404800"/>
          <a:ext cx="152400" cy="152400"/>
        </a:xfrm>
        <a:prstGeom prst="rect">
          <a:avLst/>
        </a:prstGeom>
        <a:noFill/>
        <a:ln w="9525" cmpd="sng">
          <a:noFill/>
        </a:ln>
      </xdr:spPr>
    </xdr:pic>
    <xdr:clientData/>
  </xdr:twoCellAnchor>
  <xdr:twoCellAnchor editAs="oneCell">
    <xdr:from>
      <xdr:col>15</xdr:col>
      <xdr:colOff>0</xdr:colOff>
      <xdr:row>245</xdr:row>
      <xdr:rowOff>0</xdr:rowOff>
    </xdr:from>
    <xdr:to>
      <xdr:col>17</xdr:col>
      <xdr:colOff>85725</xdr:colOff>
      <xdr:row>246</xdr:row>
      <xdr:rowOff>66675</xdr:rowOff>
    </xdr:to>
    <xdr:pic>
      <xdr:nvPicPr>
        <xdr:cNvPr id="6" name="Picture 7"/>
        <xdr:cNvPicPr preferRelativeResize="1">
          <a:picLocks noChangeAspect="1"/>
        </xdr:cNvPicPr>
      </xdr:nvPicPr>
      <xdr:blipFill>
        <a:blip r:embed="rId4"/>
        <a:stretch>
          <a:fillRect/>
        </a:stretch>
      </xdr:blipFill>
      <xdr:spPr>
        <a:xfrm>
          <a:off x="11430000" y="38404800"/>
          <a:ext cx="1304925"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95250</xdr:colOff>
      <xdr:row>246</xdr:row>
      <xdr:rowOff>66675</xdr:rowOff>
    </xdr:to>
    <xdr:pic>
      <xdr:nvPicPr>
        <xdr:cNvPr id="7" name="Picture 8"/>
        <xdr:cNvPicPr preferRelativeResize="1">
          <a:picLocks noChangeAspect="1"/>
        </xdr:cNvPicPr>
      </xdr:nvPicPr>
      <xdr:blipFill>
        <a:blip r:embed="rId5"/>
        <a:stretch>
          <a:fillRect/>
        </a:stretch>
      </xdr:blipFill>
      <xdr:spPr>
        <a:xfrm>
          <a:off x="11430000" y="38404800"/>
          <a:ext cx="70485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8" name="Picture 9"/>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9" name="Picture 10"/>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10" name="Picture 11"/>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11" name="Picture 12"/>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152400</xdr:colOff>
      <xdr:row>245</xdr:row>
      <xdr:rowOff>152400</xdr:rowOff>
    </xdr:to>
    <xdr:pic>
      <xdr:nvPicPr>
        <xdr:cNvPr id="12" name="Picture 12" descr="http://ma-app/TSV.Live/WebResource.axd?d=8MhVOFdVV1zqKgk4p2ft_SyZU1d1WBVm-lxGHI9qarxvoVZtBUeHKJMV2m42cR5CmITOEw8hgVMET0NnIyifDWPmwQcx0XHazs7yM3kQExmbU_iNuUfCEd3iQLxhXj8D2pkeZAJV-pf7wlVCp3Kapf60jRCySJYh8N80xWt7hf5zqbWGL8Msioy9WZf6Zkqz0&amp;t=636173090950000000"/>
        <xdr:cNvPicPr preferRelativeResize="1">
          <a:picLocks noChangeAspect="1"/>
        </xdr:cNvPicPr>
      </xdr:nvPicPr>
      <xdr:blipFill>
        <a:blip r:embed="rId2"/>
        <a:stretch>
          <a:fillRect/>
        </a:stretch>
      </xdr:blipFill>
      <xdr:spPr>
        <a:xfrm>
          <a:off x="11430000" y="38404800"/>
          <a:ext cx="152400" cy="152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13" name="Picture 14"/>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14" name="Picture 15"/>
        <xdr:cNvPicPr preferRelativeResize="1">
          <a:picLocks noChangeAspect="1"/>
        </xdr:cNvPicPr>
      </xdr:nvPicPr>
      <xdr:blipFill>
        <a:blip r:embed="rId7"/>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15" name="Picture 16"/>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16" name="Picture 17"/>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17" name="Picture 18"/>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18" name="Picture 19"/>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19" name="Picture 20"/>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20" name="Picture 21"/>
        <xdr:cNvPicPr preferRelativeResize="1">
          <a:picLocks noChangeAspect="1"/>
        </xdr:cNvPicPr>
      </xdr:nvPicPr>
      <xdr:blipFill>
        <a:blip r:embed="rId8"/>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21" name="Picture 22"/>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18</xdr:col>
      <xdr:colOff>200025</xdr:colOff>
      <xdr:row>250</xdr:row>
      <xdr:rowOff>38100</xdr:rowOff>
    </xdr:to>
    <xdr:pic>
      <xdr:nvPicPr>
        <xdr:cNvPr id="22" name="Picture 23"/>
        <xdr:cNvPicPr preferRelativeResize="1">
          <a:picLocks noChangeAspect="1"/>
        </xdr:cNvPicPr>
      </xdr:nvPicPr>
      <xdr:blipFill>
        <a:blip r:embed="rId10"/>
        <a:stretch>
          <a:fillRect/>
        </a:stretch>
      </xdr:blipFill>
      <xdr:spPr>
        <a:xfrm>
          <a:off x="11430000" y="38404800"/>
          <a:ext cx="2028825" cy="847725"/>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23" name="Picture 24"/>
        <xdr:cNvPicPr preferRelativeResize="1">
          <a:picLocks noChangeAspect="1"/>
        </xdr:cNvPicPr>
      </xdr:nvPicPr>
      <xdr:blipFill>
        <a:blip r:embed="rId11"/>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24" name="Picture 25"/>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25" name="Picture 26"/>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26" name="Picture 27"/>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27" name="Picture 28"/>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28" name="Picture 29"/>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29" name="Picture 30"/>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0" name="Picture 31"/>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31" name="Picture 32"/>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2" name="Picture 33"/>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3" name="Picture 34"/>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34" name="Picture 35"/>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5" name="Picture 36"/>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6" name="Picture 37"/>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37" name="Picture 38"/>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8" name="Picture 39"/>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39" name="Picture 40"/>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0" name="Picture 41"/>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1" name="Picture 42"/>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42" name="Picture 43"/>
        <xdr:cNvPicPr preferRelativeResize="1">
          <a:picLocks noChangeAspect="1"/>
        </xdr:cNvPicPr>
      </xdr:nvPicPr>
      <xdr:blipFill>
        <a:blip r:embed="rId12"/>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43" name="Picture 44"/>
        <xdr:cNvPicPr preferRelativeResize="1">
          <a:picLocks noChangeAspect="1"/>
        </xdr:cNvPicPr>
      </xdr:nvPicPr>
      <xdr:blipFill>
        <a:blip r:embed="rId12"/>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4" name="Picture 45" hidden="1"/>
        <xdr:cNvPicPr preferRelativeResize="1">
          <a:picLocks noChangeAspect="1"/>
        </xdr:cNvPicPr>
      </xdr:nvPicPr>
      <xdr:blipFill>
        <a:blip r:embed="rId1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5" name="Picture 46"/>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46" name="Picture 47"/>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7" name="Picture 48"/>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8" name="Picture 49"/>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49" name="Picture 50"/>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50" name="Picture 51"/>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51" name="Picture 52"/>
        <xdr:cNvPicPr preferRelativeResize="1">
          <a:picLocks noChangeAspect="1"/>
        </xdr:cNvPicPr>
      </xdr:nvPicPr>
      <xdr:blipFill>
        <a:blip r:embed="rId12"/>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52" name="Picture 53"/>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53" name="Picture 54" hidden="1"/>
        <xdr:cNvPicPr preferRelativeResize="1">
          <a:picLocks noChangeAspect="1"/>
        </xdr:cNvPicPr>
      </xdr:nvPicPr>
      <xdr:blipFill>
        <a:blip r:embed="rId14"/>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54" name="Picture 55"/>
        <xdr:cNvPicPr preferRelativeResize="1">
          <a:picLocks noChangeAspect="1"/>
        </xdr:cNvPicPr>
      </xdr:nvPicPr>
      <xdr:blipFill>
        <a:blip r:embed="rId15"/>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55" name="Picture 56"/>
        <xdr:cNvPicPr preferRelativeResize="1">
          <a:picLocks noChangeAspect="1"/>
        </xdr:cNvPicPr>
      </xdr:nvPicPr>
      <xdr:blipFill>
        <a:blip r:embed="rId16"/>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56" name="Picture 57"/>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57" name="Picture 58"/>
        <xdr:cNvPicPr preferRelativeResize="1">
          <a:picLocks noChangeAspect="1"/>
        </xdr:cNvPicPr>
      </xdr:nvPicPr>
      <xdr:blipFill>
        <a:blip r:embed="rId17"/>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58" name="Picture 59"/>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59" name="Picture 60"/>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60" name="Picture 61"/>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61" name="Picture 62"/>
        <xdr:cNvPicPr preferRelativeResize="1">
          <a:picLocks noChangeAspect="1"/>
        </xdr:cNvPicPr>
      </xdr:nvPicPr>
      <xdr:blipFill>
        <a:blip r:embed="rId18"/>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62" name="Picture 63"/>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63" name="Picture 64"/>
        <xdr:cNvPicPr preferRelativeResize="1">
          <a:picLocks noChangeAspect="1"/>
        </xdr:cNvPicPr>
      </xdr:nvPicPr>
      <xdr:blipFill>
        <a:blip r:embed="rId19"/>
        <a:stretch>
          <a:fillRect/>
        </a:stretch>
      </xdr:blipFill>
      <xdr:spPr>
        <a:xfrm>
          <a:off x="11430000" y="38404800"/>
          <a:ext cx="914400" cy="22860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64" name="Picture 65"/>
        <xdr:cNvPicPr preferRelativeResize="1">
          <a:picLocks noChangeAspect="1"/>
        </xdr:cNvPicPr>
      </xdr:nvPicPr>
      <xdr:blipFill>
        <a:blip r:embed="rId20"/>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65" name="Picture 66"/>
        <xdr:cNvPicPr preferRelativeResize="1">
          <a:picLocks noChangeAspect="1"/>
        </xdr:cNvPicPr>
      </xdr:nvPicPr>
      <xdr:blipFill>
        <a:blip r:embed="rId21"/>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66" name="Picture 67"/>
        <xdr:cNvPicPr preferRelativeResize="1">
          <a:picLocks noChangeAspect="1"/>
        </xdr:cNvPicPr>
      </xdr:nvPicPr>
      <xdr:blipFill>
        <a:blip r:embed="rId20"/>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67" name="Picture 68"/>
        <xdr:cNvPicPr preferRelativeResize="1">
          <a:picLocks noChangeAspect="1"/>
        </xdr:cNvPicPr>
      </xdr:nvPicPr>
      <xdr:blipFill>
        <a:blip r:embed="rId21"/>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68" name="Picture 69"/>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15</xdr:col>
      <xdr:colOff>257175</xdr:colOff>
      <xdr:row>246</xdr:row>
      <xdr:rowOff>85725</xdr:rowOff>
    </xdr:to>
    <xdr:pic>
      <xdr:nvPicPr>
        <xdr:cNvPr id="69" name="Picture 70"/>
        <xdr:cNvPicPr preferRelativeResize="1">
          <a:picLocks noChangeAspect="1"/>
        </xdr:cNvPicPr>
      </xdr:nvPicPr>
      <xdr:blipFill>
        <a:blip r:embed="rId6"/>
        <a:stretch>
          <a:fillRect/>
        </a:stretch>
      </xdr:blipFill>
      <xdr:spPr>
        <a:xfrm>
          <a:off x="11430000" y="38404800"/>
          <a:ext cx="257175" cy="24765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250</xdr:row>
      <xdr:rowOff>104775</xdr:rowOff>
    </xdr:to>
    <xdr:pic>
      <xdr:nvPicPr>
        <xdr:cNvPr id="70" name="Picture 71"/>
        <xdr:cNvPicPr preferRelativeResize="1">
          <a:picLocks noChangeAspect="1"/>
        </xdr:cNvPicPr>
      </xdr:nvPicPr>
      <xdr:blipFill>
        <a:blip r:embed="rId9"/>
        <a:stretch>
          <a:fillRect/>
        </a:stretch>
      </xdr:blipFill>
      <xdr:spPr>
        <a:xfrm>
          <a:off x="11430000" y="38404800"/>
          <a:ext cx="914400" cy="914400"/>
        </a:xfrm>
        <a:prstGeom prst="rect">
          <a:avLst/>
        </a:prstGeom>
        <a:noFill/>
        <a:ln w="9525" cmpd="sng">
          <a:noFill/>
        </a:ln>
      </xdr:spPr>
    </xdr:pic>
    <xdr:clientData/>
  </xdr:twoCellAnchor>
  <xdr:twoCellAnchor editAs="oneCell">
    <xdr:from>
      <xdr:col>15</xdr:col>
      <xdr:colOff>0</xdr:colOff>
      <xdr:row>245</xdr:row>
      <xdr:rowOff>0</xdr:rowOff>
    </xdr:from>
    <xdr:to>
      <xdr:col>16</xdr:col>
      <xdr:colOff>304800</xdr:colOff>
      <xdr:row>246</xdr:row>
      <xdr:rowOff>66675</xdr:rowOff>
    </xdr:to>
    <xdr:pic>
      <xdr:nvPicPr>
        <xdr:cNvPr id="71" name="Picture 72"/>
        <xdr:cNvPicPr preferRelativeResize="1">
          <a:picLocks noChangeAspect="1"/>
        </xdr:cNvPicPr>
      </xdr:nvPicPr>
      <xdr:blipFill>
        <a:blip r:embed="rId3"/>
        <a:stretch>
          <a:fillRect/>
        </a:stretch>
      </xdr:blipFill>
      <xdr:spPr>
        <a:xfrm>
          <a:off x="11430000" y="3840480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bo.gov/publication/54918" TargetMode="External" /></Relationships>
</file>

<file path=xl/worksheets/sheet1.xml><?xml version="1.0" encoding="utf-8"?>
<worksheet xmlns="http://schemas.openxmlformats.org/spreadsheetml/2006/main" xmlns:r="http://schemas.openxmlformats.org/officeDocument/2006/relationships">
  <sheetPr codeName="Sheet1"/>
  <dimension ref="A1:O247"/>
  <sheetViews>
    <sheetView tabSelected="1" zoomScalePageLayoutView="0" workbookViewId="0" topLeftCell="A1">
      <selection activeCell="C5" sqref="C5"/>
    </sheetView>
  </sheetViews>
  <sheetFormatPr defaultColWidth="9.140625" defaultRowHeight="12.75"/>
  <cols>
    <col min="2" max="4" width="20.7109375" style="0" customWidth="1"/>
    <col min="6" max="6" width="9.421875" style="0" customWidth="1"/>
    <col min="7" max="7" width="9.57421875" style="0" bestFit="1" customWidth="1"/>
    <col min="9" max="9" width="8.00390625" style="0" customWidth="1"/>
  </cols>
  <sheetData>
    <row r="1" spans="1:11" ht="11.25" customHeight="1">
      <c r="A1" t="s">
        <v>22</v>
      </c>
      <c r="B1" t="s">
        <v>23</v>
      </c>
      <c r="C1" t="s">
        <v>24</v>
      </c>
      <c r="D1" t="s">
        <v>16</v>
      </c>
      <c r="E1" t="s">
        <v>18</v>
      </c>
      <c r="F1" t="s">
        <v>17</v>
      </c>
      <c r="G1" t="s">
        <v>19</v>
      </c>
      <c r="H1" t="s">
        <v>20</v>
      </c>
      <c r="I1" t="s">
        <v>21</v>
      </c>
      <c r="J1" t="s">
        <v>26</v>
      </c>
      <c r="K1" t="s">
        <v>27</v>
      </c>
    </row>
    <row r="2" spans="1:15" ht="12" customHeight="1">
      <c r="A2" s="5">
        <f aca="true" t="shared" si="0" ref="A2:A50">A3-1</f>
        <v>7829</v>
      </c>
      <c r="B2" s="5">
        <f aca="true" t="shared" si="1" ref="B2:B50">A2/4-C2*0.25</f>
        <v>1957</v>
      </c>
      <c r="C2">
        <v>1</v>
      </c>
      <c r="E2" s="4">
        <f>_xlfn.AVERAGEIF('FRED data'!I$12:I$748,data!A2,'FRED data'!B$12:B$748)</f>
        <v>28.599999999999998</v>
      </c>
      <c r="F2" s="3"/>
      <c r="G2" s="5">
        <f>_xlfn.AVERAGEIF('FRED data'!I$12:I$748,data!A2,'FRED data'!C$12:C$748)</f>
        <v>2642.3333333333335</v>
      </c>
      <c r="H2">
        <f>_xlfn.AVERAGEIF('FRED data'!I$12:I$748,data!A2,'FRED data'!D$12:D$748)</f>
        <v>66740</v>
      </c>
      <c r="I2" s="3">
        <f>100*G2/H2</f>
        <v>3.9591449405653787</v>
      </c>
      <c r="J2" s="10">
        <f>'CBO natural rate of unemploymnt'!F43</f>
        <v>5.401</v>
      </c>
      <c r="K2" s="3">
        <f>I2-J2</f>
        <v>-1.4418550594346211</v>
      </c>
      <c r="L2" s="3"/>
      <c r="M2" s="3"/>
      <c r="N2" s="3"/>
      <c r="O2" s="3"/>
    </row>
    <row r="3" spans="1:15" ht="12" customHeight="1">
      <c r="A3">
        <f t="shared" si="0"/>
        <v>7830</v>
      </c>
      <c r="B3" s="5">
        <f t="shared" si="1"/>
        <v>1957</v>
      </c>
      <c r="C3" s="8">
        <v>2</v>
      </c>
      <c r="E3" s="4">
        <f>_xlfn.AVERAGEIF('FRED data'!I$12:I$748,data!A3,'FRED data'!B$12:B$748)</f>
        <v>28.833333333333332</v>
      </c>
      <c r="F3" s="3">
        <f aca="true" t="shared" si="2" ref="F3:F65">400*(LN(E3)-LN(E2))</f>
        <v>3.250162977566795</v>
      </c>
      <c r="G3" s="5">
        <f>_xlfn.AVERAGEIF('FRED data'!I$12:I$748,data!A3,'FRED data'!C$12:C$748)</f>
        <v>2722</v>
      </c>
      <c r="H3">
        <f>_xlfn.AVERAGEIF('FRED data'!I$12:I$748,data!A3,'FRED data'!D$12:D$748)</f>
        <v>66798</v>
      </c>
      <c r="I3" s="3">
        <f>100*G3/H3</f>
        <v>4.074972304560017</v>
      </c>
      <c r="J3" s="10">
        <v>5.4</v>
      </c>
      <c r="K3" s="3">
        <f>I3-J3</f>
        <v>-1.3250276954399833</v>
      </c>
      <c r="L3" s="3"/>
      <c r="M3" s="3"/>
      <c r="N3" s="3"/>
      <c r="O3" s="3"/>
    </row>
    <row r="4" spans="1:15" ht="12" customHeight="1">
      <c r="A4">
        <f t="shared" si="0"/>
        <v>7831</v>
      </c>
      <c r="B4" s="5">
        <f t="shared" si="1"/>
        <v>1957</v>
      </c>
      <c r="C4" s="8">
        <v>3</v>
      </c>
      <c r="E4" s="4">
        <f>_xlfn.AVERAGEIF('FRED data'!I$12:I$748,data!A4,'FRED data'!B$12:B$748)</f>
        <v>29.03333333333333</v>
      </c>
      <c r="F4" s="3">
        <f t="shared" si="2"/>
        <v>2.7649879682494216</v>
      </c>
      <c r="G4" s="5">
        <f>_xlfn.AVERAGEIF('FRED data'!I$12:I$748,data!A4,'FRED data'!C$12:C$748)</f>
        <v>2828.6666666666665</v>
      </c>
      <c r="H4">
        <f>_xlfn.AVERAGEIF('FRED data'!I$12:I$748,data!A4,'FRED data'!D$12:D$748)</f>
        <v>67035.33333333333</v>
      </c>
      <c r="I4" s="3">
        <f>100*G4/H4</f>
        <v>4.219665251161079</v>
      </c>
      <c r="J4" s="10">
        <v>5.41</v>
      </c>
      <c r="K4" s="3">
        <f>I4-J4</f>
        <v>-1.1903347488389215</v>
      </c>
      <c r="L4" s="3"/>
      <c r="M4" s="3"/>
      <c r="N4" s="3"/>
      <c r="O4" s="3"/>
    </row>
    <row r="5" spans="1:15" ht="12" customHeight="1">
      <c r="A5">
        <f t="shared" si="0"/>
        <v>7832</v>
      </c>
      <c r="B5" s="5">
        <f t="shared" si="1"/>
        <v>1957</v>
      </c>
      <c r="C5">
        <v>4</v>
      </c>
      <c r="E5" s="4">
        <f>_xlfn.AVERAGEIF('FRED data'!I$12:I$748,data!A5,'FRED data'!B$12:B$748)</f>
        <v>29.266666666666666</v>
      </c>
      <c r="F5" s="3">
        <f t="shared" si="2"/>
        <v>3.2018467130455974</v>
      </c>
      <c r="G5" s="5">
        <f>_xlfn.AVERAGEIF('FRED data'!I$12:I$748,data!A5,'FRED data'!C$12:C$748)</f>
        <v>3316.6666666666665</v>
      </c>
      <c r="H5">
        <f>_xlfn.AVERAGEIF('FRED data'!I$12:I$748,data!A5,'FRED data'!D$12:D$748)</f>
        <v>67195.66666666667</v>
      </c>
      <c r="I5" s="3">
        <f>100*G5/H5</f>
        <v>4.935834155972358</v>
      </c>
      <c r="J5" s="10">
        <v>5.41</v>
      </c>
      <c r="K5" s="3">
        <f>I5-J5</f>
        <v>-0.4741658440276417</v>
      </c>
      <c r="L5" s="3"/>
      <c r="M5" s="3"/>
      <c r="N5" s="3"/>
      <c r="O5" s="3"/>
    </row>
    <row r="6" spans="1:15" ht="12" customHeight="1">
      <c r="A6">
        <f t="shared" si="0"/>
        <v>7833</v>
      </c>
      <c r="B6" s="5">
        <f t="shared" si="1"/>
        <v>1958</v>
      </c>
      <c r="C6">
        <v>1</v>
      </c>
      <c r="E6" s="4">
        <f>_xlfn.AVERAGEIF('FRED data'!I$12:I$748,data!A6,'FRED data'!B$12:B$748)</f>
        <v>29.400000000000002</v>
      </c>
      <c r="F6" s="3">
        <f t="shared" si="2"/>
        <v>1.8181849486698098</v>
      </c>
      <c r="G6" s="5">
        <f>_xlfn.AVERAGEIF('FRED data'!I$12:I$748,data!A6,'FRED data'!C$12:C$748)</f>
        <v>4223.333333333333</v>
      </c>
      <c r="H6">
        <f>_xlfn.AVERAGEIF('FRED data'!I$12:I$748,data!A6,'FRED data'!D$12:D$748)</f>
        <v>67173</v>
      </c>
      <c r="I6" s="3">
        <f>100*G6/H6</f>
        <v>6.287248348790933</v>
      </c>
      <c r="J6" s="10">
        <v>5.41</v>
      </c>
      <c r="K6" s="3">
        <f>I6-J6</f>
        <v>0.8772483487909328</v>
      </c>
      <c r="L6" s="3"/>
      <c r="M6" s="3"/>
      <c r="N6" s="3"/>
      <c r="O6" s="3"/>
    </row>
    <row r="7" spans="1:15" ht="12" customHeight="1">
      <c r="A7">
        <f t="shared" si="0"/>
        <v>7834</v>
      </c>
      <c r="B7" s="5">
        <f t="shared" si="1"/>
        <v>1958</v>
      </c>
      <c r="C7" s="8">
        <v>2</v>
      </c>
      <c r="E7" s="4">
        <f>_xlfn.AVERAGEIF('FRED data'!I$12:I$748,data!A7,'FRED data'!B$12:B$748)</f>
        <v>29.53333333333333</v>
      </c>
      <c r="F7" s="3">
        <f t="shared" si="2"/>
        <v>1.8099578393158566</v>
      </c>
      <c r="G7" s="5">
        <f>_xlfn.AVERAGEIF('FRED data'!I$12:I$748,data!A7,'FRED data'!C$12:C$748)</f>
        <v>4993.666666666667</v>
      </c>
      <c r="H7">
        <f>_xlfn.AVERAGEIF('FRED data'!I$12:I$748,data!A7,'FRED data'!D$12:D$748)</f>
        <v>67738.66666666667</v>
      </c>
      <c r="I7" s="3">
        <f>100*G7/H7</f>
        <v>7.371958900873946</v>
      </c>
      <c r="J7" s="10">
        <v>5.42</v>
      </c>
      <c r="K7" s="3">
        <f>I7-J7</f>
        <v>1.9519589008739464</v>
      </c>
      <c r="L7" s="3"/>
      <c r="M7" s="3"/>
      <c r="N7" s="3"/>
      <c r="O7" s="3"/>
    </row>
    <row r="8" spans="1:15" ht="12" customHeight="1">
      <c r="A8">
        <f t="shared" si="0"/>
        <v>7835</v>
      </c>
      <c r="B8" s="5">
        <f t="shared" si="1"/>
        <v>1958</v>
      </c>
      <c r="C8" s="8">
        <v>3</v>
      </c>
      <c r="E8" s="4">
        <f>_xlfn.AVERAGEIF('FRED data'!I$12:I$748,data!A8,'FRED data'!B$12:B$748)</f>
        <v>29.633333333333336</v>
      </c>
      <c r="F8" s="3">
        <f t="shared" si="2"/>
        <v>1.3521139635294332</v>
      </c>
      <c r="G8" s="5">
        <f>_xlfn.AVERAGEIF('FRED data'!I$12:I$748,data!A8,'FRED data'!C$12:C$748)</f>
        <v>4975</v>
      </c>
      <c r="H8">
        <f>_xlfn.AVERAGEIF('FRED data'!I$12:I$748,data!A8,'FRED data'!D$12:D$748)</f>
        <v>67954.33333333333</v>
      </c>
      <c r="I8" s="3">
        <f>100*G8/H8</f>
        <v>7.3210930870241295</v>
      </c>
      <c r="J8" s="10">
        <v>5.42</v>
      </c>
      <c r="K8" s="3">
        <f>I8-J8</f>
        <v>1.9010930870241296</v>
      </c>
      <c r="L8" s="3"/>
      <c r="M8" s="3"/>
      <c r="N8" s="3"/>
      <c r="O8" s="3"/>
    </row>
    <row r="9" spans="1:15" ht="12" customHeight="1">
      <c r="A9">
        <f t="shared" si="0"/>
        <v>7836</v>
      </c>
      <c r="B9" s="5">
        <f t="shared" si="1"/>
        <v>1958</v>
      </c>
      <c r="C9">
        <v>4</v>
      </c>
      <c r="E9" s="4">
        <f>_xlfn.AVERAGEIF('FRED data'!I$12:I$748,data!A9,'FRED data'!B$12:B$748)</f>
        <v>29.8</v>
      </c>
      <c r="F9" s="3">
        <f t="shared" si="2"/>
        <v>2.2434158638438007</v>
      </c>
      <c r="G9" s="5">
        <f>_xlfn.AVERAGEIF('FRED data'!I$12:I$748,data!A9,'FRED data'!C$12:C$748)</f>
        <v>4316.333333333333</v>
      </c>
      <c r="H9">
        <f>_xlfn.AVERAGEIF('FRED data'!I$12:I$748,data!A9,'FRED data'!D$12:D$748)</f>
        <v>67814.33333333333</v>
      </c>
      <c r="I9" s="3">
        <f>100*G9/H9</f>
        <v>6.3649277684658605</v>
      </c>
      <c r="J9" s="10">
        <v>5.43</v>
      </c>
      <c r="K9" s="3">
        <f>I9-J9</f>
        <v>0.9349277684658608</v>
      </c>
      <c r="L9" s="3"/>
      <c r="M9" s="3"/>
      <c r="N9" s="3"/>
      <c r="O9" s="3"/>
    </row>
    <row r="10" spans="1:15" ht="12" customHeight="1">
      <c r="A10">
        <f t="shared" si="0"/>
        <v>7837</v>
      </c>
      <c r="B10" s="5">
        <f t="shared" si="1"/>
        <v>1959</v>
      </c>
      <c r="C10">
        <v>1</v>
      </c>
      <c r="E10" s="4">
        <f>_xlfn.AVERAGEIF('FRED data'!I$12:I$748,data!A10,'FRED data'!B$12:B$748)</f>
        <v>29.933333333333334</v>
      </c>
      <c r="F10" s="3">
        <f t="shared" si="2"/>
        <v>1.7857172514741393</v>
      </c>
      <c r="G10" s="5">
        <f>_xlfn.AVERAGEIF('FRED data'!I$12:I$748,data!A10,'FRED data'!C$12:C$748)</f>
        <v>3944.6666666666665</v>
      </c>
      <c r="H10">
        <f>_xlfn.AVERAGEIF('FRED data'!I$12:I$748,data!A10,'FRED data'!D$12:D$748)</f>
        <v>67884.33333333333</v>
      </c>
      <c r="I10" s="3">
        <f>100*G10/H10</f>
        <v>5.810864558832916</v>
      </c>
      <c r="J10" s="10">
        <v>5.43</v>
      </c>
      <c r="K10" s="3">
        <f>I10-J10</f>
        <v>0.3808645588329167</v>
      </c>
      <c r="L10" s="3"/>
      <c r="M10" s="3"/>
      <c r="N10" s="3"/>
      <c r="O10" s="3"/>
    </row>
    <row r="11" spans="1:15" ht="12" customHeight="1">
      <c r="A11">
        <f t="shared" si="0"/>
        <v>7838</v>
      </c>
      <c r="B11" s="5">
        <f t="shared" si="1"/>
        <v>1959</v>
      </c>
      <c r="C11" s="8">
        <v>2</v>
      </c>
      <c r="E11" s="4">
        <f>_xlfn.AVERAGEIF('FRED data'!I$12:I$748,data!A11,'FRED data'!B$12:B$748)</f>
        <v>30.099999999999998</v>
      </c>
      <c r="F11" s="3">
        <f t="shared" si="2"/>
        <v>2.2209940459143596</v>
      </c>
      <c r="G11" s="5">
        <f>_xlfn.AVERAGEIF('FRED data'!I$12:I$748,data!A11,'FRED data'!C$12:C$748)</f>
        <v>3493</v>
      </c>
      <c r="H11">
        <f>_xlfn.AVERAGEIF('FRED data'!I$12:I$748,data!A11,'FRED data'!D$12:D$748)</f>
        <v>68265</v>
      </c>
      <c r="I11" s="3">
        <f>100*G11/H11</f>
        <v>5.116824141214385</v>
      </c>
      <c r="J11" s="10">
        <v>5.44</v>
      </c>
      <c r="K11" s="3">
        <f>I11-J11</f>
        <v>-0.32317585878561506</v>
      </c>
      <c r="L11" s="3"/>
      <c r="M11" s="3"/>
      <c r="N11" s="3"/>
      <c r="O11" s="3"/>
    </row>
    <row r="12" spans="1:15" ht="12" customHeight="1">
      <c r="A12">
        <f t="shared" si="0"/>
        <v>7839</v>
      </c>
      <c r="B12" s="5">
        <f t="shared" si="1"/>
        <v>1959</v>
      </c>
      <c r="C12" s="8">
        <v>3</v>
      </c>
      <c r="E12" s="4">
        <f>_xlfn.AVERAGEIF('FRED data'!I$12:I$748,data!A12,'FRED data'!B$12:B$748)</f>
        <v>30.233333333333334</v>
      </c>
      <c r="F12" s="3">
        <f t="shared" si="2"/>
        <v>1.767958679260495</v>
      </c>
      <c r="G12" s="5">
        <f>_xlfn.AVERAGEIF('FRED data'!I$12:I$748,data!A12,'FRED data'!C$12:C$748)</f>
        <v>3630.3333333333335</v>
      </c>
      <c r="H12">
        <f>_xlfn.AVERAGEIF('FRED data'!I$12:I$748,data!A12,'FRED data'!D$12:D$748)</f>
        <v>68505.33333333333</v>
      </c>
      <c r="I12" s="3">
        <f>100*G12/H12</f>
        <v>5.29934408999786</v>
      </c>
      <c r="J12" s="10">
        <v>5.44</v>
      </c>
      <c r="K12" s="3">
        <f>I12-J12</f>
        <v>-0.14065591000214006</v>
      </c>
      <c r="L12" s="3"/>
      <c r="M12" s="3"/>
      <c r="N12" s="3"/>
      <c r="O12" s="3"/>
    </row>
    <row r="13" spans="1:15" ht="12" customHeight="1">
      <c r="A13">
        <f t="shared" si="0"/>
        <v>7840</v>
      </c>
      <c r="B13" s="5">
        <f t="shared" si="1"/>
        <v>1959</v>
      </c>
      <c r="C13">
        <v>4</v>
      </c>
      <c r="E13" s="4">
        <f>_xlfn.AVERAGEIF('FRED data'!I$12:I$748,data!A13,'FRED data'!B$12:B$748)</f>
        <v>30.433333333333334</v>
      </c>
      <c r="F13" s="3">
        <f t="shared" si="2"/>
        <v>2.637372191932741</v>
      </c>
      <c r="G13" s="5">
        <f>_xlfn.AVERAGEIF('FRED data'!I$12:I$748,data!A13,'FRED data'!C$12:C$748)</f>
        <v>3855.3333333333335</v>
      </c>
      <c r="H13">
        <f>_xlfn.AVERAGEIF('FRED data'!I$12:I$748,data!A13,'FRED data'!D$12:D$748)</f>
        <v>68782.66666666667</v>
      </c>
      <c r="I13" s="3">
        <f>100*G13/H13</f>
        <v>5.605094306705178</v>
      </c>
      <c r="J13" s="10">
        <v>5.45</v>
      </c>
      <c r="K13" s="3">
        <f>I13-J13</f>
        <v>0.15509430670517776</v>
      </c>
      <c r="L13" s="3"/>
      <c r="M13" s="3"/>
      <c r="N13" s="3"/>
      <c r="O13" s="3"/>
    </row>
    <row r="14" spans="1:15" ht="12" customHeight="1">
      <c r="A14">
        <f t="shared" si="0"/>
        <v>7841</v>
      </c>
      <c r="B14" s="5">
        <f t="shared" si="1"/>
        <v>1960</v>
      </c>
      <c r="C14">
        <v>1</v>
      </c>
      <c r="E14" s="4">
        <f>_xlfn.AVERAGEIF('FRED data'!I$12:I$748,data!A14,'FRED data'!B$12:B$748)</f>
        <v>30.566666666666666</v>
      </c>
      <c r="F14" s="3">
        <f t="shared" si="2"/>
        <v>1.748636664598635</v>
      </c>
      <c r="G14" s="5">
        <f>_xlfn.AVERAGEIF('FRED data'!I$12:I$748,data!A14,'FRED data'!C$12:C$748)</f>
        <v>3556.6666666666665</v>
      </c>
      <c r="H14">
        <f>_xlfn.AVERAGEIF('FRED data'!I$12:I$748,data!A14,'FRED data'!D$12:D$748)</f>
        <v>68770</v>
      </c>
      <c r="I14" s="3">
        <f>100*G14/H14</f>
        <v>5.171828801318404</v>
      </c>
      <c r="J14" s="10">
        <v>5.46</v>
      </c>
      <c r="K14" s="3">
        <f>I14-J14</f>
        <v>-0.2881711986815958</v>
      </c>
      <c r="L14" s="3"/>
      <c r="M14" s="3"/>
      <c r="N14" s="3"/>
      <c r="O14" s="3"/>
    </row>
    <row r="15" spans="1:15" ht="12" customHeight="1">
      <c r="A15">
        <f t="shared" si="0"/>
        <v>7842</v>
      </c>
      <c r="B15" s="5">
        <f t="shared" si="1"/>
        <v>1960</v>
      </c>
      <c r="C15" s="8">
        <v>2</v>
      </c>
      <c r="E15" s="4">
        <f>_xlfn.AVERAGEIF('FRED data'!I$12:I$748,data!A15,'FRED data'!B$12:B$748)</f>
        <v>30.633333333333336</v>
      </c>
      <c r="F15" s="3">
        <f t="shared" si="2"/>
        <v>0.8714600396888983</v>
      </c>
      <c r="G15" s="5">
        <f>_xlfn.AVERAGEIF('FRED data'!I$12:I$748,data!A15,'FRED data'!C$12:C$748)</f>
        <v>3651.6666666666665</v>
      </c>
      <c r="H15">
        <f>_xlfn.AVERAGEIF('FRED data'!I$12:I$748,data!A15,'FRED data'!D$12:D$748)</f>
        <v>69713</v>
      </c>
      <c r="I15" s="3">
        <f>100*G15/H15</f>
        <v>5.238143053184723</v>
      </c>
      <c r="J15" s="10">
        <v>5.46</v>
      </c>
      <c r="K15" s="3">
        <f>I15-J15</f>
        <v>-0.22185694681527668</v>
      </c>
      <c r="L15" s="3"/>
      <c r="M15" s="3"/>
      <c r="N15" s="3"/>
      <c r="O15" s="3"/>
    </row>
    <row r="16" spans="1:15" ht="12" customHeight="1">
      <c r="A16">
        <f t="shared" si="0"/>
        <v>7843</v>
      </c>
      <c r="B16" s="5">
        <f t="shared" si="1"/>
        <v>1960</v>
      </c>
      <c r="C16" s="8">
        <v>3</v>
      </c>
      <c r="E16" s="4">
        <f>_xlfn.AVERAGEIF('FRED data'!I$12:I$748,data!A16,'FRED data'!B$12:B$748)</f>
        <v>30.600000000000005</v>
      </c>
      <c r="F16" s="3">
        <f t="shared" si="2"/>
        <v>-0.4354926940786541</v>
      </c>
      <c r="G16" s="5">
        <f>_xlfn.AVERAGEIF('FRED data'!I$12:I$748,data!A16,'FRED data'!C$12:C$748)</f>
        <v>3888.6666666666665</v>
      </c>
      <c r="H16">
        <f>_xlfn.AVERAGEIF('FRED data'!I$12:I$748,data!A16,'FRED data'!D$12:D$748)</f>
        <v>69912.33333333333</v>
      </c>
      <c r="I16" s="3">
        <f>100*G16/H16</f>
        <v>5.562204093698298</v>
      </c>
      <c r="J16" s="10">
        <v>5.47</v>
      </c>
      <c r="K16" s="3">
        <f>I16-J16</f>
        <v>0.09220409369829863</v>
      </c>
      <c r="L16" s="3"/>
      <c r="M16" s="3"/>
      <c r="N16" s="3"/>
      <c r="O16" s="3"/>
    </row>
    <row r="17" spans="1:15" ht="12" customHeight="1">
      <c r="A17">
        <f t="shared" si="0"/>
        <v>7844</v>
      </c>
      <c r="B17" s="5">
        <f t="shared" si="1"/>
        <v>1960</v>
      </c>
      <c r="C17">
        <v>4</v>
      </c>
      <c r="E17" s="4">
        <f>_xlfn.AVERAGEIF('FRED data'!I$12:I$748,data!A17,'FRED data'!B$12:B$748)</f>
        <v>30.766666666666666</v>
      </c>
      <c r="F17" s="3">
        <f t="shared" si="2"/>
        <v>2.1727375529446036</v>
      </c>
      <c r="G17" s="5">
        <f>_xlfn.AVERAGEIF('FRED data'!I$12:I$748,data!A17,'FRED data'!C$12:C$748)</f>
        <v>4399.666666666667</v>
      </c>
      <c r="H17">
        <f>_xlfn.AVERAGEIF('FRED data'!I$12:I$748,data!A17,'FRED data'!D$12:D$748)</f>
        <v>70239.33333333333</v>
      </c>
      <c r="I17" s="3">
        <f>100*G17/H17</f>
        <v>6.263821790259969</v>
      </c>
      <c r="J17" s="10">
        <v>5.48</v>
      </c>
      <c r="K17" s="3">
        <f>I17-J17</f>
        <v>0.7838217902599682</v>
      </c>
      <c r="L17" s="3"/>
      <c r="M17" s="3"/>
      <c r="N17" s="3"/>
      <c r="O17" s="3"/>
    </row>
    <row r="18" spans="1:15" ht="12" customHeight="1">
      <c r="A18">
        <f t="shared" si="0"/>
        <v>7845</v>
      </c>
      <c r="B18" s="5">
        <f t="shared" si="1"/>
        <v>1961</v>
      </c>
      <c r="C18">
        <v>1</v>
      </c>
      <c r="E18" s="4">
        <f>_xlfn.AVERAGEIF('FRED data'!I$12:I$748,data!A18,'FRED data'!B$12:B$748)</f>
        <v>30.833333333333332</v>
      </c>
      <c r="F18" s="3">
        <f t="shared" si="2"/>
        <v>0.865801203829264</v>
      </c>
      <c r="G18" s="5">
        <f>_xlfn.AVERAGEIF('FRED data'!I$12:I$748,data!A18,'FRED data'!C$12:C$748)</f>
        <v>4785.333333333333</v>
      </c>
      <c r="H18">
        <f>_xlfn.AVERAGEIF('FRED data'!I$12:I$748,data!A18,'FRED data'!D$12:D$748)</f>
        <v>70523.33333333333</v>
      </c>
      <c r="I18" s="3">
        <f>100*G18/H18</f>
        <v>6.7854610767122</v>
      </c>
      <c r="J18" s="10">
        <v>5.48</v>
      </c>
      <c r="K18" s="3">
        <f>I18-J18</f>
        <v>1.3054610767121995</v>
      </c>
      <c r="L18" s="3"/>
      <c r="M18" s="3"/>
      <c r="N18" s="3"/>
      <c r="O18" s="3"/>
    </row>
    <row r="19" spans="1:15" ht="12" customHeight="1">
      <c r="A19">
        <f t="shared" si="0"/>
        <v>7846</v>
      </c>
      <c r="B19" s="5">
        <f t="shared" si="1"/>
        <v>1961</v>
      </c>
      <c r="C19" s="8">
        <v>2</v>
      </c>
      <c r="E19" s="4">
        <f>_xlfn.AVERAGEIF('FRED data'!I$12:I$748,data!A19,'FRED data'!B$12:B$748)</f>
        <v>30.933333333333334</v>
      </c>
      <c r="F19" s="3">
        <f t="shared" si="2"/>
        <v>1.2951981095101317</v>
      </c>
      <c r="G19" s="5">
        <f>_xlfn.AVERAGEIF('FRED data'!I$12:I$748,data!A19,'FRED data'!C$12:C$748)</f>
        <v>4927</v>
      </c>
      <c r="H19">
        <f>_xlfn.AVERAGEIF('FRED data'!I$12:I$748,data!A19,'FRED data'!D$12:D$748)</f>
        <v>70532.33333333333</v>
      </c>
      <c r="I19" s="3">
        <f>100*G19/H19</f>
        <v>6.985448753999348</v>
      </c>
      <c r="J19" s="10">
        <v>5.49</v>
      </c>
      <c r="K19" s="3">
        <f>I19-J19</f>
        <v>1.495448753999348</v>
      </c>
      <c r="L19" s="3"/>
      <c r="M19" s="3"/>
      <c r="N19" s="3"/>
      <c r="O19" s="3"/>
    </row>
    <row r="20" spans="1:15" ht="12" customHeight="1">
      <c r="A20">
        <f t="shared" si="0"/>
        <v>7847</v>
      </c>
      <c r="B20" s="5">
        <f t="shared" si="1"/>
        <v>1961</v>
      </c>
      <c r="C20" s="8">
        <v>3</v>
      </c>
      <c r="E20" s="4">
        <f>_xlfn.AVERAGEIF('FRED data'!I$12:I$748,data!A20,'FRED data'!B$12:B$748)</f>
        <v>31.066666666666666</v>
      </c>
      <c r="F20" s="3">
        <f t="shared" si="2"/>
        <v>1.7204327597562852</v>
      </c>
      <c r="G20" s="5">
        <f>_xlfn.AVERAGEIF('FRED data'!I$12:I$748,data!A20,'FRED data'!C$12:C$748)</f>
        <v>4762</v>
      </c>
      <c r="H20">
        <f>_xlfn.AVERAGEIF('FRED data'!I$12:I$748,data!A20,'FRED data'!D$12:D$748)</f>
        <v>70429</v>
      </c>
      <c r="I20" s="3">
        <f>100*G20/H20</f>
        <v>6.761419301708103</v>
      </c>
      <c r="J20" s="10">
        <v>5.5</v>
      </c>
      <c r="K20" s="3">
        <f>I20-J20</f>
        <v>1.261419301708103</v>
      </c>
      <c r="L20" s="3"/>
      <c r="M20" s="3"/>
      <c r="N20" s="3"/>
      <c r="O20" s="3"/>
    </row>
    <row r="21" spans="1:15" ht="12" customHeight="1">
      <c r="A21">
        <f t="shared" si="0"/>
        <v>7848</v>
      </c>
      <c r="B21" s="5">
        <f t="shared" si="1"/>
        <v>1961</v>
      </c>
      <c r="C21">
        <v>4</v>
      </c>
      <c r="E21" s="4">
        <f>_xlfn.AVERAGEIF('FRED data'!I$12:I$748,data!A21,'FRED data'!B$12:B$748)</f>
        <v>31.166666666666668</v>
      </c>
      <c r="F21" s="3">
        <f t="shared" si="2"/>
        <v>1.2854858412383763</v>
      </c>
      <c r="G21" s="5">
        <f>_xlfn.AVERAGEIF('FRED data'!I$12:I$748,data!A21,'FRED data'!C$12:C$748)</f>
        <v>4348.333333333333</v>
      </c>
      <c r="H21">
        <f>_xlfn.AVERAGEIF('FRED data'!I$12:I$748,data!A21,'FRED data'!D$12:D$748)</f>
        <v>70315</v>
      </c>
      <c r="I21" s="3">
        <f>100*G21/H21</f>
        <v>6.184076418023655</v>
      </c>
      <c r="J21" s="10">
        <v>5.51</v>
      </c>
      <c r="K21" s="3">
        <f>I21-J21</f>
        <v>0.6740764180236551</v>
      </c>
      <c r="L21" s="3"/>
      <c r="M21" s="3"/>
      <c r="N21" s="3"/>
      <c r="O21" s="3"/>
    </row>
    <row r="22" spans="1:15" ht="12" customHeight="1">
      <c r="A22">
        <f t="shared" si="0"/>
        <v>7849</v>
      </c>
      <c r="B22" s="5">
        <f t="shared" si="1"/>
        <v>1962</v>
      </c>
      <c r="C22">
        <v>1</v>
      </c>
      <c r="E22" s="4">
        <f>_xlfn.AVERAGEIF('FRED data'!I$12:I$748,data!A22,'FRED data'!B$12:B$748)</f>
        <v>31.233333333333334</v>
      </c>
      <c r="F22" s="3">
        <f t="shared" si="2"/>
        <v>0.8547011798940574</v>
      </c>
      <c r="G22" s="5">
        <f>_xlfn.AVERAGEIF('FRED data'!I$12:I$748,data!A22,'FRED data'!C$12:C$748)</f>
        <v>3957.6666666666665</v>
      </c>
      <c r="H22">
        <f>_xlfn.AVERAGEIF('FRED data'!I$12:I$748,data!A22,'FRED data'!D$12:D$748)</f>
        <v>70337.33333333333</v>
      </c>
      <c r="I22" s="3">
        <f>100*G22/H22</f>
        <v>5.626694216442667</v>
      </c>
      <c r="J22" s="10">
        <v>5.51</v>
      </c>
      <c r="K22" s="3">
        <f>I22-J22</f>
        <v>0.1166942164426672</v>
      </c>
      <c r="L22" s="3"/>
      <c r="M22" s="3"/>
      <c r="N22" s="3"/>
      <c r="O22" s="3"/>
    </row>
    <row r="23" spans="1:15" ht="12" customHeight="1">
      <c r="A23">
        <f t="shared" si="0"/>
        <v>7850</v>
      </c>
      <c r="B23" s="5">
        <f t="shared" si="1"/>
        <v>1962</v>
      </c>
      <c r="C23" s="8">
        <v>2</v>
      </c>
      <c r="E23" s="4">
        <f>_xlfn.AVERAGEIF('FRED data'!I$12:I$748,data!A23,'FRED data'!B$12:B$748)</f>
        <v>31.366666666666664</v>
      </c>
      <c r="F23" s="3">
        <f t="shared" si="2"/>
        <v>1.7039429387828875</v>
      </c>
      <c r="G23" s="5">
        <f>_xlfn.AVERAGEIF('FRED data'!I$12:I$748,data!A23,'FRED data'!C$12:C$748)</f>
        <v>3871</v>
      </c>
      <c r="H23">
        <f>_xlfn.AVERAGEIF('FRED data'!I$12:I$748,data!A23,'FRED data'!D$12:D$748)</f>
        <v>70447.66666666667</v>
      </c>
      <c r="I23" s="3">
        <f>100*G23/H23</f>
        <v>5.494859067960613</v>
      </c>
      <c r="J23" s="10">
        <v>5.52</v>
      </c>
      <c r="K23" s="3">
        <f>I23-J23</f>
        <v>-0.0251409320393865</v>
      </c>
      <c r="L23" s="3"/>
      <c r="M23" s="3"/>
      <c r="N23" s="3"/>
      <c r="O23" s="3"/>
    </row>
    <row r="24" spans="1:15" ht="12" customHeight="1">
      <c r="A24">
        <f t="shared" si="0"/>
        <v>7851</v>
      </c>
      <c r="B24" s="5">
        <f t="shared" si="1"/>
        <v>1962</v>
      </c>
      <c r="C24" s="8">
        <v>3</v>
      </c>
      <c r="E24" s="4">
        <f>_xlfn.AVERAGEIF('FRED data'!I$12:I$748,data!A24,'FRED data'!B$12:B$748)</f>
        <v>31.46666666666667</v>
      </c>
      <c r="F24" s="3">
        <f t="shared" si="2"/>
        <v>1.2732106240484597</v>
      </c>
      <c r="G24" s="5">
        <f>_xlfn.AVERAGEIF('FRED data'!I$12:I$748,data!A24,'FRED data'!C$12:C$748)</f>
        <v>3931</v>
      </c>
      <c r="H24">
        <f>_xlfn.AVERAGEIF('FRED data'!I$12:I$748,data!A24,'FRED data'!D$12:D$748)</f>
        <v>70812</v>
      </c>
      <c r="I24" s="3">
        <f>100*G24/H24</f>
        <v>5.551318985482687</v>
      </c>
      <c r="J24" s="10">
        <v>5.53</v>
      </c>
      <c r="K24" s="3">
        <f>I24-J24</f>
        <v>0.021318985482686514</v>
      </c>
      <c r="L24" s="3"/>
      <c r="M24" s="3"/>
      <c r="N24" s="3"/>
      <c r="O24" s="3"/>
    </row>
    <row r="25" spans="1:15" ht="12" customHeight="1">
      <c r="A25">
        <f t="shared" si="0"/>
        <v>7852</v>
      </c>
      <c r="B25" s="5">
        <f t="shared" si="1"/>
        <v>1962</v>
      </c>
      <c r="C25">
        <v>4</v>
      </c>
      <c r="E25" s="4">
        <f>_xlfn.AVERAGEIF('FRED data'!I$12:I$748,data!A25,'FRED data'!B$12:B$748)</f>
        <v>31.53333333333333</v>
      </c>
      <c r="F25" s="3">
        <f t="shared" si="2"/>
        <v>0.8465611625510405</v>
      </c>
      <c r="G25" s="5">
        <f>_xlfn.AVERAGEIF('FRED data'!I$12:I$748,data!A25,'FRED data'!C$12:C$748)</f>
        <v>3911.3333333333335</v>
      </c>
      <c r="H25">
        <f>_xlfn.AVERAGEIF('FRED data'!I$12:I$748,data!A25,'FRED data'!D$12:D$748)</f>
        <v>70880.66666666667</v>
      </c>
      <c r="I25" s="3">
        <f>100*G25/H25</f>
        <v>5.518194900348943</v>
      </c>
      <c r="J25" s="10">
        <v>5.54</v>
      </c>
      <c r="K25" s="3">
        <f>I25-J25</f>
        <v>-0.021805099651056814</v>
      </c>
      <c r="L25" s="3"/>
      <c r="M25" s="3"/>
      <c r="N25" s="3"/>
      <c r="O25" s="3"/>
    </row>
    <row r="26" spans="1:15" ht="12" customHeight="1">
      <c r="A26">
        <f t="shared" si="0"/>
        <v>7853</v>
      </c>
      <c r="B26" s="5">
        <f t="shared" si="1"/>
        <v>1963</v>
      </c>
      <c r="C26">
        <v>1</v>
      </c>
      <c r="E26" s="4">
        <f>_xlfn.AVERAGEIF('FRED data'!I$12:I$748,data!A26,'FRED data'!B$12:B$748)</f>
        <v>31.599999999999998</v>
      </c>
      <c r="F26" s="3">
        <f t="shared" si="2"/>
        <v>0.8447732812573605</v>
      </c>
      <c r="G26" s="5">
        <f>_xlfn.AVERAGEIF('FRED data'!I$12:I$748,data!A26,'FRED data'!C$12:C$748)</f>
        <v>4128</v>
      </c>
      <c r="H26">
        <f>_xlfn.AVERAGEIF('FRED data'!I$12:I$748,data!A26,'FRED data'!D$12:D$748)</f>
        <v>71277</v>
      </c>
      <c r="I26" s="3">
        <f>100*G26/H26</f>
        <v>5.791489540805589</v>
      </c>
      <c r="J26" s="10">
        <v>5.55</v>
      </c>
      <c r="K26" s="3">
        <f>I26-J26</f>
        <v>0.24148954080558926</v>
      </c>
      <c r="L26" s="3"/>
      <c r="M26" s="3"/>
      <c r="N26" s="3"/>
      <c r="O26" s="3"/>
    </row>
    <row r="27" spans="1:15" ht="12" customHeight="1">
      <c r="A27">
        <f t="shared" si="0"/>
        <v>7854</v>
      </c>
      <c r="B27" s="5">
        <f t="shared" si="1"/>
        <v>1963</v>
      </c>
      <c r="C27" s="8">
        <v>2</v>
      </c>
      <c r="E27" s="4">
        <f>_xlfn.AVERAGEIF('FRED data'!I$12:I$748,data!A27,'FRED data'!B$12:B$748)</f>
        <v>31.733333333333334</v>
      </c>
      <c r="F27" s="3">
        <f t="shared" si="2"/>
        <v>1.6842130145374057</v>
      </c>
      <c r="G27" s="5">
        <f>_xlfn.AVERAGEIF('FRED data'!I$12:I$748,data!A27,'FRED data'!C$12:C$748)</f>
        <v>4083</v>
      </c>
      <c r="H27">
        <f>_xlfn.AVERAGEIF('FRED data'!I$12:I$748,data!A27,'FRED data'!D$12:D$748)</f>
        <v>71718.33333333333</v>
      </c>
      <c r="I27" s="3">
        <f>100*G27/H27</f>
        <v>5.6931049708349795</v>
      </c>
      <c r="J27" s="10">
        <v>5.56</v>
      </c>
      <c r="K27" s="3">
        <f>I27-J27</f>
        <v>0.13310497083497985</v>
      </c>
      <c r="L27" s="3"/>
      <c r="M27" s="3"/>
      <c r="N27" s="3"/>
      <c r="O27" s="3"/>
    </row>
    <row r="28" spans="1:15" ht="12" customHeight="1">
      <c r="A28">
        <f t="shared" si="0"/>
        <v>7855</v>
      </c>
      <c r="B28" s="5">
        <f t="shared" si="1"/>
        <v>1963</v>
      </c>
      <c r="C28" s="8">
        <v>3</v>
      </c>
      <c r="E28" s="4">
        <f>_xlfn.AVERAGEIF('FRED data'!I$12:I$748,data!A28,'FRED data'!B$12:B$748)</f>
        <v>31.866666666666664</v>
      </c>
      <c r="F28" s="3">
        <f t="shared" si="2"/>
        <v>1.6771513040144015</v>
      </c>
      <c r="G28" s="5">
        <f>_xlfn.AVERAGEIF('FRED data'!I$12:I$748,data!A28,'FRED data'!C$12:C$748)</f>
        <v>3962</v>
      </c>
      <c r="H28">
        <f>_xlfn.AVERAGEIF('FRED data'!I$12:I$748,data!A28,'FRED data'!D$12:D$748)</f>
        <v>71957.66666666667</v>
      </c>
      <c r="I28" s="3">
        <f>100*G28/H28</f>
        <v>5.506015110736405</v>
      </c>
      <c r="J28" s="10">
        <v>5.57</v>
      </c>
      <c r="K28" s="3">
        <f>I28-J28</f>
        <v>-0.06398488926359569</v>
      </c>
      <c r="L28" s="3"/>
      <c r="M28" s="3"/>
      <c r="N28" s="3"/>
      <c r="O28" s="3"/>
    </row>
    <row r="29" spans="1:15" ht="12" customHeight="1">
      <c r="A29">
        <f t="shared" si="0"/>
        <v>7856</v>
      </c>
      <c r="B29" s="5">
        <f t="shared" si="1"/>
        <v>1963</v>
      </c>
      <c r="C29">
        <v>4</v>
      </c>
      <c r="E29" s="4">
        <f>_xlfn.AVERAGEIF('FRED data'!I$12:I$748,data!A29,'FRED data'!B$12:B$748)</f>
        <v>32.03333333333333</v>
      </c>
      <c r="F29" s="3">
        <f t="shared" si="2"/>
        <v>2.086598367556469</v>
      </c>
      <c r="G29" s="5">
        <f>_xlfn.AVERAGEIF('FRED data'!I$12:I$748,data!A29,'FRED data'!C$12:C$748)</f>
        <v>4037.6666666666665</v>
      </c>
      <c r="H29">
        <f>_xlfn.AVERAGEIF('FRED data'!I$12:I$748,data!A29,'FRED data'!D$12:D$748)</f>
        <v>72295.66666666667</v>
      </c>
      <c r="I29" s="3">
        <f>100*G29/H29</f>
        <v>5.584935934380575</v>
      </c>
      <c r="J29" s="10">
        <v>5.58</v>
      </c>
      <c r="K29" s="3">
        <f>I29-J29</f>
        <v>0.004935934380575269</v>
      </c>
      <c r="L29" s="3"/>
      <c r="M29" s="3"/>
      <c r="N29" s="3"/>
      <c r="O29" s="3"/>
    </row>
    <row r="30" spans="1:15" ht="12" customHeight="1">
      <c r="A30">
        <f t="shared" si="0"/>
        <v>7857</v>
      </c>
      <c r="B30" s="5">
        <f t="shared" si="1"/>
        <v>1964</v>
      </c>
      <c r="C30">
        <v>1</v>
      </c>
      <c r="E30" s="4">
        <f>_xlfn.AVERAGEIF('FRED data'!I$12:I$748,data!A30,'FRED data'!B$12:B$748)</f>
        <v>32.2</v>
      </c>
      <c r="F30" s="3">
        <f t="shared" si="2"/>
        <v>2.075770096890217</v>
      </c>
      <c r="G30" s="5">
        <f>_xlfn.AVERAGEIF('FRED data'!I$12:I$748,data!A30,'FRED data'!C$12:C$748)</f>
        <v>3970.3333333333335</v>
      </c>
      <c r="H30">
        <f>_xlfn.AVERAGEIF('FRED data'!I$12:I$748,data!A30,'FRED data'!D$12:D$748)</f>
        <v>72584</v>
      </c>
      <c r="I30" s="3">
        <f>100*G30/H30</f>
        <v>5.469984202211691</v>
      </c>
      <c r="J30" s="10">
        <v>5.6</v>
      </c>
      <c r="K30" s="3">
        <f>I30-J30</f>
        <v>-0.13001579778830852</v>
      </c>
      <c r="L30" s="3"/>
      <c r="M30" s="3"/>
      <c r="N30" s="3"/>
      <c r="O30" s="3"/>
    </row>
    <row r="31" spans="1:15" ht="12" customHeight="1">
      <c r="A31">
        <f t="shared" si="0"/>
        <v>7858</v>
      </c>
      <c r="B31" s="5">
        <f t="shared" si="1"/>
        <v>1964</v>
      </c>
      <c r="C31" s="8">
        <v>2</v>
      </c>
      <c r="E31" s="4">
        <f>_xlfn.AVERAGEIF('FRED data'!I$12:I$748,data!A31,'FRED data'!B$12:B$748)</f>
        <v>32.233333333333334</v>
      </c>
      <c r="F31" s="3">
        <f t="shared" si="2"/>
        <v>0.41386449631062305</v>
      </c>
      <c r="G31" s="5">
        <f>_xlfn.AVERAGEIF('FRED data'!I$12:I$748,data!A31,'FRED data'!C$12:C$748)</f>
        <v>3832</v>
      </c>
      <c r="H31">
        <f>_xlfn.AVERAGEIF('FRED data'!I$12:I$748,data!A31,'FRED data'!D$12:D$748)</f>
        <v>73233.66666666667</v>
      </c>
      <c r="I31" s="3">
        <f>100*G31/H31</f>
        <v>5.232566078442974</v>
      </c>
      <c r="J31" s="10">
        <v>5.61</v>
      </c>
      <c r="K31" s="3">
        <f>I31-J31</f>
        <v>-0.37743392155702615</v>
      </c>
      <c r="L31" s="3"/>
      <c r="M31" s="3"/>
      <c r="N31" s="3"/>
      <c r="O31" s="3"/>
    </row>
    <row r="32" spans="1:15" ht="12" customHeight="1">
      <c r="A32">
        <f t="shared" si="0"/>
        <v>7859</v>
      </c>
      <c r="B32" s="5">
        <f t="shared" si="1"/>
        <v>1964</v>
      </c>
      <c r="C32" s="8">
        <v>3</v>
      </c>
      <c r="E32" s="4">
        <f>_xlfn.AVERAGEIF('FRED data'!I$12:I$748,data!A32,'FRED data'!B$12:B$748)</f>
        <v>32.3</v>
      </c>
      <c r="F32" s="3">
        <f t="shared" si="2"/>
        <v>0.8264465749887151</v>
      </c>
      <c r="G32" s="5">
        <f>_xlfn.AVERAGEIF('FRED data'!I$12:I$748,data!A32,'FRED data'!C$12:C$748)</f>
        <v>3658.3333333333335</v>
      </c>
      <c r="H32">
        <f>_xlfn.AVERAGEIF('FRED data'!I$12:I$748,data!A32,'FRED data'!D$12:D$748)</f>
        <v>73138.33333333333</v>
      </c>
      <c r="I32" s="3">
        <f>100*G32/H32</f>
        <v>5.001936968757835</v>
      </c>
      <c r="J32" s="10">
        <v>5.62</v>
      </c>
      <c r="K32" s="3">
        <f>I32-J32</f>
        <v>-0.6180630312421656</v>
      </c>
      <c r="L32" s="3"/>
      <c r="M32" s="3"/>
      <c r="N32" s="3"/>
      <c r="O32" s="3"/>
    </row>
    <row r="33" spans="1:15" ht="12" customHeight="1">
      <c r="A33">
        <f t="shared" si="0"/>
        <v>7860</v>
      </c>
      <c r="B33" s="5">
        <f t="shared" si="1"/>
        <v>1964</v>
      </c>
      <c r="C33">
        <v>4</v>
      </c>
      <c r="E33" s="4">
        <f>_xlfn.AVERAGEIF('FRED data'!I$12:I$748,data!A33,'FRED data'!B$12:B$748)</f>
        <v>32.46666666666667</v>
      </c>
      <c r="F33" s="3">
        <f t="shared" si="2"/>
        <v>2.0586767007074513</v>
      </c>
      <c r="G33" s="5">
        <f>_xlfn.AVERAGEIF('FRED data'!I$12:I$748,data!A33,'FRED data'!C$12:C$748)</f>
        <v>3642.6666666666665</v>
      </c>
      <c r="H33">
        <f>_xlfn.AVERAGEIF('FRED data'!I$12:I$748,data!A33,'FRED data'!D$12:D$748)</f>
        <v>73353</v>
      </c>
      <c r="I33" s="3">
        <f>100*G33/H33</f>
        <v>4.965940952199182</v>
      </c>
      <c r="J33" s="10">
        <v>5.63</v>
      </c>
      <c r="K33" s="3">
        <f>I33-J33</f>
        <v>-0.6640590478008175</v>
      </c>
      <c r="L33" s="3"/>
      <c r="M33" s="3"/>
      <c r="N33" s="3"/>
      <c r="O33" s="3"/>
    </row>
    <row r="34" spans="1:15" ht="12" customHeight="1">
      <c r="A34">
        <f t="shared" si="0"/>
        <v>7861</v>
      </c>
      <c r="B34" s="5">
        <f t="shared" si="1"/>
        <v>1965</v>
      </c>
      <c r="C34">
        <v>1</v>
      </c>
      <c r="E34" s="4">
        <f>_xlfn.AVERAGEIF('FRED data'!I$12:I$748,data!A34,'FRED data'!B$12:B$748)</f>
        <v>32.6</v>
      </c>
      <c r="F34" s="3">
        <f t="shared" si="2"/>
        <v>1.6393465569128907</v>
      </c>
      <c r="G34" s="5">
        <f>_xlfn.AVERAGEIF('FRED data'!I$12:I$748,data!A34,'FRED data'!C$12:C$748)</f>
        <v>3604</v>
      </c>
      <c r="H34">
        <f>_xlfn.AVERAGEIF('FRED data'!I$12:I$748,data!A34,'FRED data'!D$12:D$748)</f>
        <v>73791.66666666667</v>
      </c>
      <c r="I34" s="3">
        <f>100*G34/H34</f>
        <v>4.884020327498588</v>
      </c>
      <c r="J34" s="10">
        <v>5.65</v>
      </c>
      <c r="K34" s="3">
        <f>I34-J34</f>
        <v>-0.7659796725014125</v>
      </c>
      <c r="L34" s="3"/>
      <c r="M34" s="3"/>
      <c r="N34" s="3"/>
      <c r="O34" s="3"/>
    </row>
    <row r="35" spans="1:15" ht="12" customHeight="1">
      <c r="A35">
        <f t="shared" si="0"/>
        <v>7862</v>
      </c>
      <c r="B35" s="5">
        <f t="shared" si="1"/>
        <v>1965</v>
      </c>
      <c r="C35" s="8">
        <v>2</v>
      </c>
      <c r="E35" s="4">
        <f>_xlfn.AVERAGEIF('FRED data'!I$12:I$748,data!A35,'FRED data'!B$12:B$748)</f>
        <v>32.7</v>
      </c>
      <c r="F35" s="3">
        <f t="shared" si="2"/>
        <v>1.225115812218469</v>
      </c>
      <c r="G35" s="5">
        <f>_xlfn.AVERAGEIF('FRED data'!I$12:I$748,data!A35,'FRED data'!C$12:C$748)</f>
        <v>3471.3333333333335</v>
      </c>
      <c r="H35">
        <f>_xlfn.AVERAGEIF('FRED data'!I$12:I$748,data!A35,'FRED data'!D$12:D$748)</f>
        <v>74368.66666666667</v>
      </c>
      <c r="I35" s="3">
        <f>100*G35/H35</f>
        <v>4.667736412288329</v>
      </c>
      <c r="J35" s="10">
        <v>5.66</v>
      </c>
      <c r="K35" s="3">
        <f>I35-J35</f>
        <v>-0.9922635877116708</v>
      </c>
      <c r="L35" s="3"/>
      <c r="M35" s="3"/>
      <c r="N35" s="3"/>
      <c r="O35" s="3"/>
    </row>
    <row r="36" spans="1:15" ht="12" customHeight="1">
      <c r="A36">
        <f t="shared" si="0"/>
        <v>7863</v>
      </c>
      <c r="B36" s="5">
        <f t="shared" si="1"/>
        <v>1965</v>
      </c>
      <c r="C36" s="8">
        <v>3</v>
      </c>
      <c r="E36" s="4">
        <f>_xlfn.AVERAGEIF('FRED data'!I$12:I$748,data!A36,'FRED data'!B$12:B$748)</f>
        <v>32.733333333333334</v>
      </c>
      <c r="F36" s="3">
        <f t="shared" si="2"/>
        <v>0.4075395156410977</v>
      </c>
      <c r="G36" s="5">
        <f>_xlfn.AVERAGEIF('FRED data'!I$12:I$748,data!A36,'FRED data'!C$12:C$748)</f>
        <v>3257</v>
      </c>
      <c r="H36">
        <f>_xlfn.AVERAGEIF('FRED data'!I$12:I$748,data!A36,'FRED data'!D$12:D$748)</f>
        <v>74626.33333333333</v>
      </c>
      <c r="I36" s="3">
        <f>100*G36/H36</f>
        <v>4.364411132799415</v>
      </c>
      <c r="J36" s="10">
        <v>5.67</v>
      </c>
      <c r="K36" s="3">
        <f>I36-J36</f>
        <v>-1.3055888672005853</v>
      </c>
      <c r="L36" s="3"/>
      <c r="M36" s="3"/>
      <c r="N36" s="3"/>
      <c r="O36" s="3"/>
    </row>
    <row r="37" spans="1:15" ht="12" customHeight="1">
      <c r="A37">
        <f t="shared" si="0"/>
        <v>7864</v>
      </c>
      <c r="B37" s="5">
        <f t="shared" si="1"/>
        <v>1965</v>
      </c>
      <c r="C37">
        <v>4</v>
      </c>
      <c r="E37" s="4">
        <f>_xlfn.AVERAGEIF('FRED data'!I$12:I$748,data!A37,'FRED data'!B$12:B$748)</f>
        <v>32.9</v>
      </c>
      <c r="F37" s="3">
        <f t="shared" si="2"/>
        <v>2.0314924316060967</v>
      </c>
      <c r="G37" s="5">
        <f>_xlfn.AVERAGEIF('FRED data'!I$12:I$748,data!A37,'FRED data'!C$12:C$748)</f>
        <v>3082.3333333333335</v>
      </c>
      <c r="H37">
        <f>_xlfn.AVERAGEIF('FRED data'!I$12:I$748,data!A37,'FRED data'!D$12:D$748)</f>
        <v>74909.33333333333</v>
      </c>
      <c r="I37" s="3">
        <f>100*G37/H37</f>
        <v>4.11475205581859</v>
      </c>
      <c r="J37" s="10">
        <v>5.69</v>
      </c>
      <c r="K37" s="3">
        <f>I37-J37</f>
        <v>-1.5752479441814105</v>
      </c>
      <c r="L37" s="3"/>
      <c r="M37" s="3"/>
      <c r="N37" s="3"/>
      <c r="O37" s="3"/>
    </row>
    <row r="38" spans="1:15" ht="12" customHeight="1">
      <c r="A38">
        <f t="shared" si="0"/>
        <v>7865</v>
      </c>
      <c r="B38" s="5">
        <f t="shared" si="1"/>
        <v>1966</v>
      </c>
      <c r="C38">
        <v>1</v>
      </c>
      <c r="E38" s="4">
        <f>_xlfn.AVERAGEIF('FRED data'!I$12:I$748,data!A38,'FRED data'!B$12:B$748)</f>
        <v>33.06666666666666</v>
      </c>
      <c r="F38" s="3">
        <f t="shared" si="2"/>
        <v>2.0212271405565474</v>
      </c>
      <c r="G38" s="5">
        <f>_xlfn.AVERAGEIF('FRED data'!I$12:I$748,data!A38,'FRED data'!C$12:C$748)</f>
        <v>2898.3333333333335</v>
      </c>
      <c r="H38">
        <f>_xlfn.AVERAGEIF('FRED data'!I$12:I$748,data!A38,'FRED data'!D$12:D$748)</f>
        <v>75071.66666666667</v>
      </c>
      <c r="I38" s="3">
        <f>100*G38/H38</f>
        <v>3.8607552782896346</v>
      </c>
      <c r="J38" s="10">
        <v>5.7</v>
      </c>
      <c r="K38" s="3">
        <f>I38-J38</f>
        <v>-1.8392447217103656</v>
      </c>
      <c r="L38" s="3"/>
      <c r="M38" s="3"/>
      <c r="N38" s="3"/>
      <c r="O38" s="3"/>
    </row>
    <row r="39" spans="1:15" ht="12" customHeight="1">
      <c r="A39">
        <f t="shared" si="0"/>
        <v>7866</v>
      </c>
      <c r="B39" s="5">
        <f t="shared" si="1"/>
        <v>1966</v>
      </c>
      <c r="C39" s="8">
        <v>2</v>
      </c>
      <c r="E39" s="4">
        <f>_xlfn.AVERAGEIF('FRED data'!I$12:I$748,data!A39,'FRED data'!B$12:B$748)</f>
        <v>33.4</v>
      </c>
      <c r="F39" s="3">
        <f t="shared" si="2"/>
        <v>4.012069743974855</v>
      </c>
      <c r="G39" s="5">
        <f>_xlfn.AVERAGEIF('FRED data'!I$12:I$748,data!A39,'FRED data'!C$12:C$748)</f>
        <v>2883.3333333333335</v>
      </c>
      <c r="H39">
        <f>_xlfn.AVERAGEIF('FRED data'!I$12:I$748,data!A39,'FRED data'!D$12:D$748)</f>
        <v>75477.33333333333</v>
      </c>
      <c r="I39" s="3">
        <f>100*G39/H39</f>
        <v>3.8201314301865468</v>
      </c>
      <c r="J39" s="10">
        <v>5.71</v>
      </c>
      <c r="K39" s="3">
        <f>I39-J39</f>
        <v>-1.8898685698134532</v>
      </c>
      <c r="L39" s="3"/>
      <c r="M39" s="3"/>
      <c r="N39" s="3"/>
      <c r="O39" s="3"/>
    </row>
    <row r="40" spans="1:15" ht="12" customHeight="1">
      <c r="A40">
        <f t="shared" si="0"/>
        <v>7867</v>
      </c>
      <c r="B40" s="5">
        <f t="shared" si="1"/>
        <v>1966</v>
      </c>
      <c r="C40" s="8">
        <v>3</v>
      </c>
      <c r="E40" s="4">
        <f>_xlfn.AVERAGEIF('FRED data'!I$12:I$748,data!A40,'FRED data'!B$12:B$748)</f>
        <v>33.7</v>
      </c>
      <c r="F40" s="3">
        <f t="shared" si="2"/>
        <v>3.5767749502646495</v>
      </c>
      <c r="G40" s="5">
        <f>_xlfn.AVERAGEIF('FRED data'!I$12:I$748,data!A40,'FRED data'!C$12:C$748)</f>
        <v>2858</v>
      </c>
      <c r="H40">
        <f>_xlfn.AVERAGEIF('FRED data'!I$12:I$748,data!A40,'FRED data'!D$12:D$748)</f>
        <v>75946</v>
      </c>
      <c r="I40" s="3">
        <f>100*G40/H40</f>
        <v>3.763200168540805</v>
      </c>
      <c r="J40" s="10">
        <v>5.72</v>
      </c>
      <c r="K40" s="3">
        <f>I40-J40</f>
        <v>-1.9567998314591946</v>
      </c>
      <c r="L40" s="3"/>
      <c r="M40" s="3"/>
      <c r="N40" s="3"/>
      <c r="O40" s="3"/>
    </row>
    <row r="41" spans="1:15" ht="12" customHeight="1">
      <c r="A41">
        <f t="shared" si="0"/>
        <v>7868</v>
      </c>
      <c r="B41" s="5">
        <f t="shared" si="1"/>
        <v>1966</v>
      </c>
      <c r="C41">
        <v>4</v>
      </c>
      <c r="E41" s="4">
        <f>_xlfn.AVERAGEIF('FRED data'!I$12:I$748,data!A41,'FRED data'!B$12:B$748)</f>
        <v>34.03333333333333</v>
      </c>
      <c r="F41" s="3">
        <f t="shared" si="2"/>
        <v>3.9370396576776656</v>
      </c>
      <c r="G41" s="5">
        <f>_xlfn.AVERAGEIF('FRED data'!I$12:I$748,data!A41,'FRED data'!C$12:C$748)</f>
        <v>2826.6666666666665</v>
      </c>
      <c r="H41">
        <f>_xlfn.AVERAGEIF('FRED data'!I$12:I$748,data!A41,'FRED data'!D$12:D$748)</f>
        <v>76483.33333333333</v>
      </c>
      <c r="I41" s="3">
        <f>100*G41/H41</f>
        <v>3.69579429069514</v>
      </c>
      <c r="J41" s="10">
        <v>5.73</v>
      </c>
      <c r="K41" s="3">
        <f>I41-J41</f>
        <v>-2.03420570930486</v>
      </c>
      <c r="L41" s="3"/>
      <c r="M41" s="3"/>
      <c r="N41" s="3"/>
      <c r="O41" s="3"/>
    </row>
    <row r="42" spans="1:15" ht="12" customHeight="1">
      <c r="A42">
        <f t="shared" si="0"/>
        <v>7869</v>
      </c>
      <c r="B42" s="5">
        <f t="shared" si="1"/>
        <v>1967</v>
      </c>
      <c r="C42">
        <v>1</v>
      </c>
      <c r="E42" s="4">
        <f>_xlfn.AVERAGEIF('FRED data'!I$12:I$748,data!A42,'FRED data'!B$12:B$748)</f>
        <v>34.233333333333334</v>
      </c>
      <c r="F42" s="3">
        <f t="shared" si="2"/>
        <v>2.3437567055569986</v>
      </c>
      <c r="G42" s="5">
        <f>_xlfn.AVERAGEIF('FRED data'!I$12:I$748,data!A42,'FRED data'!C$12:C$748)</f>
        <v>2924</v>
      </c>
      <c r="H42">
        <f>_xlfn.AVERAGEIF('FRED data'!I$12:I$748,data!A42,'FRED data'!D$12:D$748)</f>
        <v>76496</v>
      </c>
      <c r="I42" s="3">
        <f>100*G42/H42</f>
        <v>3.822422087429408</v>
      </c>
      <c r="J42" s="10">
        <v>5.75</v>
      </c>
      <c r="K42" s="3">
        <f>I42-J42</f>
        <v>-1.9275779125705919</v>
      </c>
      <c r="L42" s="3"/>
      <c r="M42" s="3"/>
      <c r="N42" s="3"/>
      <c r="O42" s="3"/>
    </row>
    <row r="43" spans="1:15" ht="12" customHeight="1">
      <c r="A43">
        <f t="shared" si="0"/>
        <v>7870</v>
      </c>
      <c r="B43" s="5">
        <f t="shared" si="1"/>
        <v>1967</v>
      </c>
      <c r="C43" s="8">
        <v>2</v>
      </c>
      <c r="E43" s="4">
        <f>_xlfn.AVERAGEIF('FRED data'!I$12:I$748,data!A43,'FRED data'!B$12:B$748)</f>
        <v>34.5</v>
      </c>
      <c r="F43" s="3">
        <f t="shared" si="2"/>
        <v>3.1037983083646026</v>
      </c>
      <c r="G43" s="5">
        <f>_xlfn.AVERAGEIF('FRED data'!I$12:I$748,data!A43,'FRED data'!C$12:C$748)</f>
        <v>2938.6666666666665</v>
      </c>
      <c r="H43">
        <f>_xlfn.AVERAGEIF('FRED data'!I$12:I$748,data!A43,'FRED data'!D$12:D$748)</f>
        <v>76940</v>
      </c>
      <c r="I43" s="3">
        <f>100*G43/H43</f>
        <v>3.8194263928602368</v>
      </c>
      <c r="J43" s="10">
        <v>5.76</v>
      </c>
      <c r="K43" s="3">
        <f>I43-J43</f>
        <v>-1.940573607139763</v>
      </c>
      <c r="L43" s="3"/>
      <c r="M43" s="3"/>
      <c r="N43" s="3"/>
      <c r="O43" s="3"/>
    </row>
    <row r="44" spans="1:15" ht="12" customHeight="1">
      <c r="A44">
        <f t="shared" si="0"/>
        <v>7871</v>
      </c>
      <c r="B44" s="5">
        <f t="shared" si="1"/>
        <v>1967</v>
      </c>
      <c r="C44" s="8">
        <v>3</v>
      </c>
      <c r="E44" s="4">
        <f>_xlfn.AVERAGEIF('FRED data'!I$12:I$748,data!A44,'FRED data'!B$12:B$748)</f>
        <v>34.86666666666667</v>
      </c>
      <c r="F44" s="3">
        <f t="shared" si="2"/>
        <v>4.228775570159371</v>
      </c>
      <c r="G44" s="5">
        <f>_xlfn.AVERAGEIF('FRED data'!I$12:I$748,data!A44,'FRED data'!C$12:C$748)</f>
        <v>2949</v>
      </c>
      <c r="H44">
        <f>_xlfn.AVERAGEIF('FRED data'!I$12:I$748,data!A44,'FRED data'!D$12:D$748)</f>
        <v>77662.66666666667</v>
      </c>
      <c r="I44" s="3">
        <f>100*G44/H44</f>
        <v>3.7971912716534755</v>
      </c>
      <c r="J44" s="10">
        <v>5.77</v>
      </c>
      <c r="K44" s="3">
        <f>I44-J44</f>
        <v>-1.972808728346524</v>
      </c>
      <c r="L44" s="3"/>
      <c r="M44" s="3"/>
      <c r="N44" s="3"/>
      <c r="O44" s="3"/>
    </row>
    <row r="45" spans="1:15" ht="12" customHeight="1">
      <c r="A45">
        <f t="shared" si="0"/>
        <v>7872</v>
      </c>
      <c r="B45" s="5">
        <f t="shared" si="1"/>
        <v>1967</v>
      </c>
      <c r="C45">
        <v>4</v>
      </c>
      <c r="E45" s="4">
        <f>_xlfn.AVERAGEIF('FRED data'!I$12:I$748,data!A45,'FRED data'!B$12:B$748)</f>
        <v>35.23333333333334</v>
      </c>
      <c r="F45" s="3">
        <f t="shared" si="2"/>
        <v>4.184536498147828</v>
      </c>
      <c r="G45" s="5">
        <f>_xlfn.AVERAGEIF('FRED data'!I$12:I$748,data!A45,'FRED data'!C$12:C$748)</f>
        <v>3075.6666666666665</v>
      </c>
      <c r="H45">
        <f>_xlfn.AVERAGEIF('FRED data'!I$12:I$748,data!A45,'FRED data'!D$12:D$748)</f>
        <v>78292</v>
      </c>
      <c r="I45" s="3">
        <f>100*G45/H45</f>
        <v>3.928455866074013</v>
      </c>
      <c r="J45" s="10">
        <v>5.78</v>
      </c>
      <c r="K45" s="3">
        <f>I45-J45</f>
        <v>-1.8515441339259873</v>
      </c>
      <c r="L45" s="3"/>
      <c r="M45" s="3"/>
      <c r="N45" s="3"/>
      <c r="O45" s="3"/>
    </row>
    <row r="46" spans="1:15" ht="12" customHeight="1">
      <c r="A46">
        <f t="shared" si="0"/>
        <v>7873</v>
      </c>
      <c r="B46" s="5">
        <f t="shared" si="1"/>
        <v>1968</v>
      </c>
      <c r="C46">
        <v>1</v>
      </c>
      <c r="E46" s="4">
        <f>_xlfn.AVERAGEIF('FRED data'!I$12:I$748,data!A46,'FRED data'!B$12:B$748)</f>
        <v>35.666666666666664</v>
      </c>
      <c r="F46" s="3">
        <f t="shared" si="2"/>
        <v>4.889576634285575</v>
      </c>
      <c r="G46" s="5">
        <f>_xlfn.AVERAGEIF('FRED data'!I$12:I$748,data!A46,'FRED data'!C$12:C$748)</f>
        <v>2918.6666666666665</v>
      </c>
      <c r="H46">
        <f>_xlfn.AVERAGEIF('FRED data'!I$12:I$748,data!A46,'FRED data'!D$12:D$748)</f>
        <v>78021.33333333333</v>
      </c>
      <c r="I46" s="3">
        <f>100*G46/H46</f>
        <v>3.740857201449176</v>
      </c>
      <c r="J46" s="10">
        <v>5.79</v>
      </c>
      <c r="K46" s="3">
        <f>I46-J46</f>
        <v>-2.049142798550824</v>
      </c>
      <c r="L46" s="3"/>
      <c r="M46" s="3"/>
      <c r="N46" s="3"/>
      <c r="O46" s="3"/>
    </row>
    <row r="47" spans="1:15" ht="12" customHeight="1">
      <c r="A47">
        <f t="shared" si="0"/>
        <v>7874</v>
      </c>
      <c r="B47" s="5">
        <f t="shared" si="1"/>
        <v>1968</v>
      </c>
      <c r="C47" s="8">
        <v>2</v>
      </c>
      <c r="E47" s="4">
        <f>_xlfn.AVERAGEIF('FRED data'!I$12:I$748,data!A47,'FRED data'!B$12:B$748)</f>
        <v>36.03333333333334</v>
      </c>
      <c r="F47" s="3">
        <f t="shared" si="2"/>
        <v>4.0911560733027486</v>
      </c>
      <c r="G47" s="5">
        <f>_xlfn.AVERAGEIF('FRED data'!I$12:I$748,data!A47,'FRED data'!C$12:C$748)</f>
        <v>2795.6666666666665</v>
      </c>
      <c r="H47">
        <f>_xlfn.AVERAGEIF('FRED data'!I$12:I$748,data!A47,'FRED data'!D$12:D$748)</f>
        <v>78745.66666666667</v>
      </c>
      <c r="I47" s="3">
        <f>100*G47/H47</f>
        <v>3.5502482676295406</v>
      </c>
      <c r="J47" s="10">
        <v>5.8</v>
      </c>
      <c r="K47" s="3">
        <f>I47-J47</f>
        <v>-2.2497517323704592</v>
      </c>
      <c r="L47" s="3"/>
      <c r="M47" s="3"/>
      <c r="N47" s="3"/>
      <c r="O47" s="3"/>
    </row>
    <row r="48" spans="1:15" ht="12" customHeight="1">
      <c r="A48">
        <f t="shared" si="0"/>
        <v>7875</v>
      </c>
      <c r="B48" s="5">
        <f t="shared" si="1"/>
        <v>1968</v>
      </c>
      <c r="C48" s="8">
        <v>3</v>
      </c>
      <c r="E48" s="4">
        <f>_xlfn.AVERAGEIF('FRED data'!I$12:I$748,data!A48,'FRED data'!B$12:B$748)</f>
        <v>36.53333333333334</v>
      </c>
      <c r="F48" s="3">
        <f t="shared" si="2"/>
        <v>5.512259947501086</v>
      </c>
      <c r="G48" s="5">
        <f>_xlfn.AVERAGEIF('FRED data'!I$12:I$748,data!A48,'FRED data'!C$12:C$748)</f>
        <v>2779</v>
      </c>
      <c r="H48">
        <f>_xlfn.AVERAGEIF('FRED data'!I$12:I$748,data!A48,'FRED data'!D$12:D$748)</f>
        <v>78879.66666666667</v>
      </c>
      <c r="I48" s="3">
        <f>100*G48/H48</f>
        <v>3.523087910276835</v>
      </c>
      <c r="J48" s="10">
        <v>5.82</v>
      </c>
      <c r="K48" s="3">
        <f>I48-J48</f>
        <v>-2.296912089723165</v>
      </c>
      <c r="L48" s="3"/>
      <c r="M48" s="3"/>
      <c r="N48" s="3"/>
      <c r="O48" s="3"/>
    </row>
    <row r="49" spans="1:15" ht="12" customHeight="1">
      <c r="A49">
        <f t="shared" si="0"/>
        <v>7876</v>
      </c>
      <c r="B49" s="5">
        <f t="shared" si="1"/>
        <v>1968</v>
      </c>
      <c r="C49">
        <v>4</v>
      </c>
      <c r="E49" s="4">
        <f>_xlfn.AVERAGEIF('FRED data'!I$12:I$748,data!A49,'FRED data'!B$12:B$748)</f>
        <v>37.06666666666667</v>
      </c>
      <c r="F49" s="3">
        <f t="shared" si="2"/>
        <v>5.797202921026567</v>
      </c>
      <c r="G49" s="5">
        <f>_xlfn.AVERAGEIF('FRED data'!I$12:I$748,data!A49,'FRED data'!C$12:C$748)</f>
        <v>2696.3333333333335</v>
      </c>
      <c r="H49">
        <f>_xlfn.AVERAGEIF('FRED data'!I$12:I$748,data!A49,'FRED data'!D$12:D$748)</f>
        <v>79195</v>
      </c>
      <c r="I49" s="3">
        <f>100*G49/H49</f>
        <v>3.4046762211419077</v>
      </c>
      <c r="J49" s="10">
        <v>5.83</v>
      </c>
      <c r="K49" s="3">
        <f>I49-J49</f>
        <v>-2.4253237788580924</v>
      </c>
      <c r="L49" s="3"/>
      <c r="M49" s="3"/>
      <c r="N49" s="3"/>
      <c r="O49" s="3"/>
    </row>
    <row r="50" spans="1:15" ht="12" customHeight="1">
      <c r="A50">
        <f t="shared" si="0"/>
        <v>7877</v>
      </c>
      <c r="B50" s="5">
        <f t="shared" si="1"/>
        <v>1969</v>
      </c>
      <c r="C50">
        <v>1</v>
      </c>
      <c r="E50" s="4">
        <f>_xlfn.AVERAGEIF('FRED data'!I$12:I$748,data!A50,'FRED data'!B$12:B$748)</f>
        <v>37.56666666666667</v>
      </c>
      <c r="F50" s="3">
        <f t="shared" si="2"/>
        <v>5.35961569169956</v>
      </c>
      <c r="G50" s="5">
        <f>_xlfn.AVERAGEIF('FRED data'!I$12:I$748,data!A50,'FRED data'!C$12:C$748)</f>
        <v>2707.3333333333335</v>
      </c>
      <c r="H50">
        <f>_xlfn.AVERAGEIF('FRED data'!I$12:I$748,data!A50,'FRED data'!D$12:D$748)</f>
        <v>79873.66666666667</v>
      </c>
      <c r="I50" s="3">
        <f>100*G50/H50</f>
        <v>3.389519282533668</v>
      </c>
      <c r="J50" s="10">
        <v>5.84</v>
      </c>
      <c r="K50" s="3">
        <f>I50-J50</f>
        <v>-2.450480717466332</v>
      </c>
      <c r="L50" s="3"/>
      <c r="M50" s="3"/>
      <c r="N50" s="3"/>
      <c r="O50" s="3"/>
    </row>
    <row r="51" spans="1:15" ht="12" customHeight="1">
      <c r="A51">
        <f>A52-1</f>
        <v>7878</v>
      </c>
      <c r="B51" s="5">
        <f>A51/4-C51*0.25</f>
        <v>1969</v>
      </c>
      <c r="C51" s="8">
        <v>2</v>
      </c>
      <c r="E51" s="4">
        <f>_xlfn.AVERAGEIF('FRED data'!I$12:I$748,data!A51,'FRED data'!B$12:B$748)</f>
        <v>38.166666666666664</v>
      </c>
      <c r="F51" s="3">
        <f t="shared" si="2"/>
        <v>6.3381607794253725</v>
      </c>
      <c r="G51" s="5">
        <f>_xlfn.AVERAGEIF('FRED data'!I$12:I$748,data!A51,'FRED data'!C$12:C$748)</f>
        <v>2762.3333333333335</v>
      </c>
      <c r="H51">
        <f>_xlfn.AVERAGEIF('FRED data'!I$12:I$748,data!A51,'FRED data'!D$12:D$748)</f>
        <v>80367.33333333333</v>
      </c>
      <c r="I51" s="3">
        <f>100*G51/H51</f>
        <v>3.437134490796427</v>
      </c>
      <c r="J51" s="10">
        <v>5.85</v>
      </c>
      <c r="K51" s="3">
        <f>I51-J51</f>
        <v>-2.4128655092035727</v>
      </c>
      <c r="L51" s="3"/>
      <c r="M51" s="3"/>
      <c r="N51" s="3"/>
      <c r="O51" s="3"/>
    </row>
    <row r="52" spans="1:15" ht="12" customHeight="1">
      <c r="A52">
        <f aca="true" t="shared" si="3" ref="A52:A115">A53-1</f>
        <v>7879</v>
      </c>
      <c r="B52" s="5">
        <f aca="true" t="shared" si="4" ref="B52:B115">A52/4-C52*0.25</f>
        <v>1969</v>
      </c>
      <c r="C52" s="8">
        <v>3</v>
      </c>
      <c r="E52" s="4">
        <f>_xlfn.AVERAGEIF('FRED data'!I$12:I$748,data!A52,'FRED data'!B$12:B$748)</f>
        <v>38.699999999999996</v>
      </c>
      <c r="F52" s="3">
        <f t="shared" si="2"/>
        <v>5.550826283820598</v>
      </c>
      <c r="G52" s="5">
        <f>_xlfn.AVERAGEIF('FRED data'!I$12:I$748,data!A52,'FRED data'!C$12:C$748)</f>
        <v>2921.3333333333335</v>
      </c>
      <c r="H52">
        <f>_xlfn.AVERAGEIF('FRED data'!I$12:I$748,data!A52,'FRED data'!D$12:D$748)</f>
        <v>81074.33333333333</v>
      </c>
      <c r="I52" s="3">
        <f>100*G52/H52</f>
        <v>3.603277650551141</v>
      </c>
      <c r="J52" s="10">
        <v>5.86</v>
      </c>
      <c r="K52" s="3">
        <f>I52-J52</f>
        <v>-2.2567223494488595</v>
      </c>
      <c r="L52" s="3"/>
      <c r="M52" s="3"/>
      <c r="N52" s="3"/>
      <c r="O52" s="3"/>
    </row>
    <row r="53" spans="1:15" ht="12" customHeight="1">
      <c r="A53">
        <f t="shared" si="3"/>
        <v>7880</v>
      </c>
      <c r="B53" s="5">
        <f t="shared" si="4"/>
        <v>1969</v>
      </c>
      <c r="C53">
        <v>4</v>
      </c>
      <c r="E53" s="4">
        <f>_xlfn.AVERAGEIF('FRED data'!I$12:I$748,data!A53,'FRED data'!B$12:B$748)</f>
        <v>39.23333333333334</v>
      </c>
      <c r="F53" s="3">
        <f t="shared" si="2"/>
        <v>5.474850224954153</v>
      </c>
      <c r="G53" s="5">
        <f>_xlfn.AVERAGEIF('FRED data'!I$12:I$748,data!A53,'FRED data'!C$12:C$748)</f>
        <v>2929.6666666666665</v>
      </c>
      <c r="H53">
        <f>_xlfn.AVERAGEIF('FRED data'!I$12:I$748,data!A53,'FRED data'!D$12:D$748)</f>
        <v>81505</v>
      </c>
      <c r="I53" s="3">
        <f>100*G53/H53</f>
        <v>3.594462507412633</v>
      </c>
      <c r="J53" s="10">
        <v>5.88</v>
      </c>
      <c r="K53" s="3">
        <f>I53-J53</f>
        <v>-2.285537492587367</v>
      </c>
      <c r="L53" s="3"/>
      <c r="M53" s="3"/>
      <c r="N53" s="3"/>
      <c r="O53" s="3"/>
    </row>
    <row r="54" spans="1:15" ht="12" customHeight="1">
      <c r="A54">
        <f t="shared" si="3"/>
        <v>7881</v>
      </c>
      <c r="B54" s="5">
        <f t="shared" si="4"/>
        <v>1970</v>
      </c>
      <c r="C54">
        <v>1</v>
      </c>
      <c r="E54" s="4">
        <f>_xlfn.AVERAGEIF('FRED data'!I$12:I$748,data!A54,'FRED data'!B$12:B$748)</f>
        <v>39.833333333333336</v>
      </c>
      <c r="F54" s="3">
        <f t="shared" si="2"/>
        <v>6.070942842133675</v>
      </c>
      <c r="G54" s="5">
        <f>_xlfn.AVERAGEIF('FRED data'!I$12:I$748,data!A54,'FRED data'!C$12:C$748)</f>
        <v>3429.6666666666665</v>
      </c>
      <c r="H54">
        <f>_xlfn.AVERAGEIF('FRED data'!I$12:I$748,data!A54,'FRED data'!D$12:D$748)</f>
        <v>82210</v>
      </c>
      <c r="I54" s="3">
        <f>100*G54/H54</f>
        <v>4.171836354052629</v>
      </c>
      <c r="J54" s="10">
        <v>5.89</v>
      </c>
      <c r="K54" s="3">
        <f>I54-J54</f>
        <v>-1.7181636459473708</v>
      </c>
      <c r="L54" s="3"/>
      <c r="M54" s="3"/>
      <c r="N54" s="3"/>
      <c r="O54" s="3"/>
    </row>
    <row r="55" spans="1:15" ht="12" customHeight="1">
      <c r="A55">
        <f t="shared" si="3"/>
        <v>7882</v>
      </c>
      <c r="B55" s="5">
        <f t="shared" si="4"/>
        <v>1970</v>
      </c>
      <c r="C55" s="8">
        <v>2</v>
      </c>
      <c r="E55" s="4">
        <f>_xlfn.AVERAGEIF('FRED data'!I$12:I$748,data!A55,'FRED data'!B$12:B$748)</f>
        <v>40.56666666666667</v>
      </c>
      <c r="F55" s="3">
        <f t="shared" si="2"/>
        <v>7.297051448766467</v>
      </c>
      <c r="G55" s="5">
        <f>_xlfn.AVERAGEIF('FRED data'!I$12:I$748,data!A55,'FRED data'!C$12:C$748)</f>
        <v>3929</v>
      </c>
      <c r="H55">
        <f>_xlfn.AVERAGEIF('FRED data'!I$12:I$748,data!A55,'FRED data'!D$12:D$748)</f>
        <v>82564.66666666667</v>
      </c>
      <c r="I55" s="3">
        <f>100*G55/H55</f>
        <v>4.758694195257051</v>
      </c>
      <c r="J55" s="10">
        <v>5.9</v>
      </c>
      <c r="K55" s="3">
        <f>I55-J55</f>
        <v>-1.1413058047429496</v>
      </c>
      <c r="L55" s="3"/>
      <c r="M55" s="3"/>
      <c r="N55" s="3"/>
      <c r="O55" s="3"/>
    </row>
    <row r="56" spans="1:15" ht="12" customHeight="1">
      <c r="A56">
        <f t="shared" si="3"/>
        <v>7883</v>
      </c>
      <c r="B56" s="5">
        <f t="shared" si="4"/>
        <v>1970</v>
      </c>
      <c r="C56" s="8">
        <v>3</v>
      </c>
      <c r="E56" s="4">
        <f>_xlfn.AVERAGEIF('FRED data'!I$12:I$748,data!A56,'FRED data'!B$12:B$748)</f>
        <v>41.1</v>
      </c>
      <c r="F56" s="3">
        <f t="shared" si="2"/>
        <v>5.224564070726956</v>
      </c>
      <c r="G56" s="5">
        <f>_xlfn.AVERAGEIF('FRED data'!I$12:I$748,data!A56,'FRED data'!C$12:C$748)</f>
        <v>4295.666666666667</v>
      </c>
      <c r="H56">
        <f>_xlfn.AVERAGEIF('FRED data'!I$12:I$748,data!A56,'FRED data'!D$12:D$748)</f>
        <v>82911.66666666667</v>
      </c>
      <c r="I56" s="3">
        <f>100*G56/H56</f>
        <v>5.181015940659738</v>
      </c>
      <c r="J56" s="10">
        <v>5.92</v>
      </c>
      <c r="K56" s="3">
        <f>I56-J56</f>
        <v>-0.7389840593402619</v>
      </c>
      <c r="L56" s="3"/>
      <c r="M56" s="3"/>
      <c r="N56" s="3"/>
      <c r="O56" s="3"/>
    </row>
    <row r="57" spans="1:15" ht="12" customHeight="1">
      <c r="A57">
        <f t="shared" si="3"/>
        <v>7884</v>
      </c>
      <c r="B57" s="5">
        <f t="shared" si="4"/>
        <v>1970</v>
      </c>
      <c r="C57">
        <v>4</v>
      </c>
      <c r="E57" s="4">
        <f>_xlfn.AVERAGEIF('FRED data'!I$12:I$748,data!A57,'FRED data'!B$12:B$748)</f>
        <v>41.766666666666666</v>
      </c>
      <c r="F57" s="3">
        <f t="shared" si="2"/>
        <v>6.436180692689497</v>
      </c>
      <c r="G57" s="5">
        <f>_xlfn.AVERAGEIF('FRED data'!I$12:I$748,data!A57,'FRED data'!C$12:C$748)</f>
        <v>4855</v>
      </c>
      <c r="H57">
        <f>_xlfn.AVERAGEIF('FRED data'!I$12:I$748,data!A57,'FRED data'!D$12:D$748)</f>
        <v>83498</v>
      </c>
      <c r="I57" s="3">
        <f>100*G57/H57</f>
        <v>5.814510527198256</v>
      </c>
      <c r="J57" s="10">
        <v>5.93</v>
      </c>
      <c r="K57" s="3">
        <f>I57-J57</f>
        <v>-0.11548947280174371</v>
      </c>
      <c r="L57" s="3"/>
      <c r="M57" s="3"/>
      <c r="N57" s="3"/>
      <c r="O57" s="3"/>
    </row>
    <row r="58" spans="1:15" ht="12" customHeight="1">
      <c r="A58">
        <f t="shared" si="3"/>
        <v>7885</v>
      </c>
      <c r="B58" s="5">
        <f t="shared" si="4"/>
        <v>1971</v>
      </c>
      <c r="C58">
        <v>1</v>
      </c>
      <c r="E58" s="4">
        <f>_xlfn.AVERAGEIF('FRED data'!I$12:I$748,data!A58,'FRED data'!B$12:B$748)</f>
        <v>42.16666666666667</v>
      </c>
      <c r="F58" s="3">
        <f t="shared" si="2"/>
        <v>3.812578506220987</v>
      </c>
      <c r="G58" s="5">
        <f>_xlfn.AVERAGEIF('FRED data'!I$12:I$748,data!A58,'FRED data'!C$12:C$748)</f>
        <v>4958.666666666667</v>
      </c>
      <c r="H58">
        <f>_xlfn.AVERAGEIF('FRED data'!I$12:I$748,data!A58,'FRED data'!D$12:D$748)</f>
        <v>83676</v>
      </c>
      <c r="I58" s="3">
        <f>100*G58/H58</f>
        <v>5.926032155775451</v>
      </c>
      <c r="J58" s="10">
        <v>5.95</v>
      </c>
      <c r="K58" s="3">
        <f>I58-J58</f>
        <v>-0.023967844224548784</v>
      </c>
      <c r="L58" s="3"/>
      <c r="M58" s="3"/>
      <c r="N58" s="3"/>
      <c r="O58" s="3"/>
    </row>
    <row r="59" spans="1:15" ht="12" customHeight="1">
      <c r="A59">
        <f t="shared" si="3"/>
        <v>7886</v>
      </c>
      <c r="B59" s="5">
        <f t="shared" si="4"/>
        <v>1971</v>
      </c>
      <c r="C59" s="8">
        <v>2</v>
      </c>
      <c r="E59" s="4">
        <f>_xlfn.AVERAGEIF('FRED data'!I$12:I$748,data!A59,'FRED data'!B$12:B$748)</f>
        <v>42.6</v>
      </c>
      <c r="F59" s="3">
        <f t="shared" si="2"/>
        <v>4.089693510343828</v>
      </c>
      <c r="G59" s="5">
        <f>_xlfn.AVERAGEIF('FRED data'!I$12:I$748,data!A59,'FRED data'!C$12:C$748)</f>
        <v>4968</v>
      </c>
      <c r="H59">
        <f>_xlfn.AVERAGEIF('FRED data'!I$12:I$748,data!A59,'FRED data'!D$12:D$748)</f>
        <v>83929</v>
      </c>
      <c r="I59" s="3">
        <f>100*G59/H59</f>
        <v>5.919288922779969</v>
      </c>
      <c r="J59" s="10">
        <v>5.96</v>
      </c>
      <c r="K59" s="3">
        <f>I59-J59</f>
        <v>-0.0407110772200312</v>
      </c>
      <c r="L59" s="3"/>
      <c r="M59" s="3"/>
      <c r="N59" s="3"/>
      <c r="O59" s="3"/>
    </row>
    <row r="60" spans="1:15" ht="12" customHeight="1">
      <c r="A60">
        <f t="shared" si="3"/>
        <v>7887</v>
      </c>
      <c r="B60" s="5">
        <f t="shared" si="4"/>
        <v>1971</v>
      </c>
      <c r="C60" s="8">
        <v>3</v>
      </c>
      <c r="E60" s="4">
        <f>_xlfn.AVERAGEIF('FRED data'!I$12:I$748,data!A60,'FRED data'!B$12:B$748)</f>
        <v>42.96666666666667</v>
      </c>
      <c r="F60" s="3">
        <f t="shared" si="2"/>
        <v>3.4281472006828295</v>
      </c>
      <c r="G60" s="5">
        <f>_xlfn.AVERAGEIF('FRED data'!I$12:I$748,data!A60,'FRED data'!C$12:C$748)</f>
        <v>5070.333333333333</v>
      </c>
      <c r="H60">
        <f>_xlfn.AVERAGEIF('FRED data'!I$12:I$748,data!A60,'FRED data'!D$12:D$748)</f>
        <v>84581.33333333333</v>
      </c>
      <c r="I60" s="3">
        <f>100*G60/H60</f>
        <v>5.994624503436534</v>
      </c>
      <c r="J60" s="10">
        <v>5.98</v>
      </c>
      <c r="K60" s="3">
        <f>I60-J60</f>
        <v>0.014624503436533764</v>
      </c>
      <c r="L60" s="3"/>
      <c r="M60" s="3"/>
      <c r="N60" s="3"/>
      <c r="O60" s="3"/>
    </row>
    <row r="61" spans="1:15" ht="12" customHeight="1">
      <c r="A61">
        <f t="shared" si="3"/>
        <v>7888</v>
      </c>
      <c r="B61" s="5">
        <f t="shared" si="4"/>
        <v>1971</v>
      </c>
      <c r="C61">
        <v>4</v>
      </c>
      <c r="E61" s="4">
        <f>_xlfn.AVERAGEIF('FRED data'!I$12:I$748,data!A61,'FRED data'!B$12:B$748)</f>
        <v>43.20000000000001</v>
      </c>
      <c r="F61" s="3">
        <f t="shared" si="2"/>
        <v>2.1663495892131124</v>
      </c>
      <c r="G61" s="5">
        <f>_xlfn.AVERAGEIF('FRED data'!I$12:I$748,data!A61,'FRED data'!C$12:C$748)</f>
        <v>5089.666666666667</v>
      </c>
      <c r="H61">
        <f>_xlfn.AVERAGEIF('FRED data'!I$12:I$748,data!A61,'FRED data'!D$12:D$748)</f>
        <v>85318.33333333333</v>
      </c>
      <c r="I61" s="3">
        <f>100*G61/H61</f>
        <v>5.965501748354203</v>
      </c>
      <c r="J61" s="10">
        <v>5.99</v>
      </c>
      <c r="K61" s="3">
        <f>I61-J61</f>
        <v>-0.024498251645796998</v>
      </c>
      <c r="L61" s="3"/>
      <c r="M61" s="3"/>
      <c r="N61" s="3"/>
      <c r="O61" s="3"/>
    </row>
    <row r="62" spans="1:15" ht="12" customHeight="1">
      <c r="A62">
        <f t="shared" si="3"/>
        <v>7889</v>
      </c>
      <c r="B62" s="5">
        <f t="shared" si="4"/>
        <v>1972</v>
      </c>
      <c r="C62">
        <v>1</v>
      </c>
      <c r="E62" s="4">
        <f>_xlfn.AVERAGEIF('FRED data'!I$12:I$748,data!A62,'FRED data'!B$12:B$748)</f>
        <v>43.56666666666666</v>
      </c>
      <c r="F62" s="3">
        <f t="shared" si="2"/>
        <v>3.380734684800757</v>
      </c>
      <c r="G62" s="5">
        <f>_xlfn.AVERAGEIF('FRED data'!I$12:I$748,data!A62,'FRED data'!C$12:C$748)</f>
        <v>4995</v>
      </c>
      <c r="H62">
        <f>_xlfn.AVERAGEIF('FRED data'!I$12:I$748,data!A62,'FRED data'!D$12:D$748)</f>
        <v>86208.33333333333</v>
      </c>
      <c r="I62" s="3">
        <f>100*G62/H62</f>
        <v>5.794103431609473</v>
      </c>
      <c r="J62" s="10">
        <v>6.01</v>
      </c>
      <c r="K62" s="3">
        <f>I62-J62</f>
        <v>-0.2158965683905265</v>
      </c>
      <c r="L62" s="3"/>
      <c r="M62" s="3"/>
      <c r="N62" s="3"/>
      <c r="O62" s="3"/>
    </row>
    <row r="63" spans="1:15" ht="12" customHeight="1">
      <c r="A63">
        <f t="shared" si="3"/>
        <v>7890</v>
      </c>
      <c r="B63" s="5">
        <f t="shared" si="4"/>
        <v>1972</v>
      </c>
      <c r="C63" s="8">
        <v>2</v>
      </c>
      <c r="E63" s="4">
        <f>_xlfn.AVERAGEIF('FRED data'!I$12:I$748,data!A63,'FRED data'!B$12:B$748)</f>
        <v>43.9</v>
      </c>
      <c r="F63" s="3">
        <f t="shared" si="2"/>
        <v>3.048795247623559</v>
      </c>
      <c r="G63" s="5">
        <f>_xlfn.AVERAGEIF('FRED data'!I$12:I$748,data!A63,'FRED data'!C$12:C$748)</f>
        <v>4934.666666666667</v>
      </c>
      <c r="H63">
        <f>_xlfn.AVERAGEIF('FRED data'!I$12:I$748,data!A63,'FRED data'!D$12:D$748)</f>
        <v>86809.66666666667</v>
      </c>
      <c r="I63" s="3">
        <f>100*G63/H63</f>
        <v>5.684466783653126</v>
      </c>
      <c r="J63" s="10">
        <v>6.03</v>
      </c>
      <c r="K63" s="3">
        <f>I63-J63</f>
        <v>-0.3455332163468743</v>
      </c>
      <c r="L63" s="3"/>
      <c r="M63" s="3"/>
      <c r="N63" s="3"/>
      <c r="O63" s="3"/>
    </row>
    <row r="64" spans="1:15" ht="12" customHeight="1">
      <c r="A64">
        <f t="shared" si="3"/>
        <v>7891</v>
      </c>
      <c r="B64" s="5">
        <f t="shared" si="4"/>
        <v>1972</v>
      </c>
      <c r="C64" s="8">
        <v>3</v>
      </c>
      <c r="E64" s="4">
        <f>_xlfn.AVERAGEIF('FRED data'!I$12:I$748,data!A64,'FRED data'!B$12:B$748)</f>
        <v>44.23333333333333</v>
      </c>
      <c r="F64" s="3">
        <f t="shared" si="2"/>
        <v>3.0257330355706102</v>
      </c>
      <c r="G64" s="5">
        <f>_xlfn.AVERAGEIF('FRED data'!I$12:I$748,data!A64,'FRED data'!C$12:C$748)</f>
        <v>4900.333333333333</v>
      </c>
      <c r="H64">
        <f>_xlfn.AVERAGEIF('FRED data'!I$12:I$748,data!A64,'FRED data'!D$12:D$748)</f>
        <v>87350.66666666667</v>
      </c>
      <c r="I64" s="3">
        <f>100*G64/H64</f>
        <v>5.609955276052081</v>
      </c>
      <c r="J64" s="10">
        <v>6.04</v>
      </c>
      <c r="K64" s="3">
        <f>I64-J64</f>
        <v>-0.43004472394791904</v>
      </c>
      <c r="L64" s="3"/>
      <c r="M64" s="3"/>
      <c r="N64" s="3"/>
      <c r="O64" s="3"/>
    </row>
    <row r="65" spans="1:15" ht="12" customHeight="1">
      <c r="A65">
        <f t="shared" si="3"/>
        <v>7892</v>
      </c>
      <c r="B65" s="5">
        <f t="shared" si="4"/>
        <v>1972</v>
      </c>
      <c r="C65">
        <v>4</v>
      </c>
      <c r="E65" s="4">
        <f>_xlfn.AVERAGEIF('FRED data'!I$12:I$748,data!A65,'FRED data'!B$12:B$748)</f>
        <v>44.46666666666667</v>
      </c>
      <c r="F65" s="3">
        <f t="shared" si="2"/>
        <v>2.1044768573446504</v>
      </c>
      <c r="G65" s="5">
        <f>_xlfn.AVERAGEIF('FRED data'!I$12:I$748,data!A65,'FRED data'!C$12:C$748)</f>
        <v>4673.333333333333</v>
      </c>
      <c r="H65">
        <f>_xlfn.AVERAGEIF('FRED data'!I$12:I$748,data!A65,'FRED data'!D$12:D$748)</f>
        <v>87675.33333333333</v>
      </c>
      <c r="I65" s="3">
        <f>100*G65/H65</f>
        <v>5.330271532091884</v>
      </c>
      <c r="J65" s="10">
        <v>6.06</v>
      </c>
      <c r="K65" s="3">
        <f>I65-J65</f>
        <v>-0.7297284679081155</v>
      </c>
      <c r="L65" s="3"/>
      <c r="M65" s="3"/>
      <c r="N65" s="3"/>
      <c r="O65" s="3"/>
    </row>
    <row r="66" spans="1:15" ht="12" customHeight="1">
      <c r="A66">
        <f t="shared" si="3"/>
        <v>7893</v>
      </c>
      <c r="B66" s="5">
        <f t="shared" si="4"/>
        <v>1973</v>
      </c>
      <c r="C66">
        <v>1</v>
      </c>
      <c r="E66" s="4">
        <f>_xlfn.AVERAGEIF('FRED data'!I$12:I$748,data!A66,'FRED data'!B$12:B$748)</f>
        <v>44.800000000000004</v>
      </c>
      <c r="F66" s="3">
        <f aca="true" t="shared" si="5" ref="F66:F129">400*(LN(E66)-LN(E65))</f>
        <v>2.9873178430102953</v>
      </c>
      <c r="G66" s="5">
        <f>_xlfn.AVERAGEIF('FRED data'!I$12:I$748,data!A66,'FRED data'!C$12:C$748)</f>
        <v>4390.666666666667</v>
      </c>
      <c r="H66">
        <f>_xlfn.AVERAGEIF('FRED data'!I$12:I$748,data!A66,'FRED data'!D$12:D$748)</f>
        <v>88232.33333333333</v>
      </c>
      <c r="I66" s="3">
        <f>100*G66/H66</f>
        <v>4.976255869919191</v>
      </c>
      <c r="J66" s="10">
        <v>6.07</v>
      </c>
      <c r="K66" s="3">
        <f>I66-J66</f>
        <v>-1.0937441300808093</v>
      </c>
      <c r="L66" s="3"/>
      <c r="M66" s="3"/>
      <c r="N66" s="3"/>
      <c r="O66" s="3"/>
    </row>
    <row r="67" spans="1:15" ht="12" customHeight="1">
      <c r="A67">
        <f t="shared" si="3"/>
        <v>7894</v>
      </c>
      <c r="B67" s="5">
        <f t="shared" si="4"/>
        <v>1973</v>
      </c>
      <c r="C67" s="8">
        <v>2</v>
      </c>
      <c r="E67" s="4">
        <f>_xlfn.AVERAGEIF('FRED data'!I$12:I$748,data!A67,'FRED data'!B$12:B$748)</f>
        <v>45.26666666666667</v>
      </c>
      <c r="F67" s="3">
        <f t="shared" si="5"/>
        <v>4.145114814218687</v>
      </c>
      <c r="G67" s="5">
        <f>_xlfn.AVERAGEIF('FRED data'!I$12:I$748,data!A67,'FRED data'!C$12:C$748)</f>
        <v>4383.666666666667</v>
      </c>
      <c r="H67">
        <f>_xlfn.AVERAGEIF('FRED data'!I$12:I$748,data!A67,'FRED data'!D$12:D$748)</f>
        <v>89181</v>
      </c>
      <c r="I67" s="3">
        <f>100*G67/H67</f>
        <v>4.91547153167902</v>
      </c>
      <c r="J67" s="10">
        <v>6.09</v>
      </c>
      <c r="K67" s="3">
        <f>I67-J67</f>
        <v>-1.1745284683209798</v>
      </c>
      <c r="L67" s="3"/>
      <c r="M67" s="3"/>
      <c r="N67" s="3"/>
      <c r="O67" s="3"/>
    </row>
    <row r="68" spans="1:15" ht="12" customHeight="1">
      <c r="A68">
        <f t="shared" si="3"/>
        <v>7895</v>
      </c>
      <c r="B68" s="5">
        <f t="shared" si="4"/>
        <v>1973</v>
      </c>
      <c r="C68" s="8">
        <v>3</v>
      </c>
      <c r="E68" s="4">
        <f>_xlfn.AVERAGEIF('FRED data'!I$12:I$748,data!A68,'FRED data'!B$12:B$748)</f>
        <v>45.73333333333333</v>
      </c>
      <c r="F68" s="3">
        <f t="shared" si="5"/>
        <v>4.102600066875439</v>
      </c>
      <c r="G68" s="5">
        <f>_xlfn.AVERAGEIF('FRED data'!I$12:I$748,data!A68,'FRED data'!C$12:C$748)</f>
        <v>4320</v>
      </c>
      <c r="H68">
        <f>_xlfn.AVERAGEIF('FRED data'!I$12:I$748,data!A68,'FRED data'!D$12:D$748)</f>
        <v>89650.33333333333</v>
      </c>
      <c r="I68" s="3">
        <f>100*G68/H68</f>
        <v>4.818721625872371</v>
      </c>
      <c r="J68" s="10">
        <v>6.1</v>
      </c>
      <c r="K68" s="3">
        <f>I68-J68</f>
        <v>-1.2812783741276288</v>
      </c>
      <c r="L68" s="3"/>
      <c r="M68" s="3"/>
      <c r="N68" s="3"/>
      <c r="O68" s="3"/>
    </row>
    <row r="69" spans="1:15" ht="12" customHeight="1">
      <c r="A69">
        <f t="shared" si="3"/>
        <v>7896</v>
      </c>
      <c r="B69" s="5">
        <f t="shared" si="4"/>
        <v>1973</v>
      </c>
      <c r="C69">
        <v>4</v>
      </c>
      <c r="E69" s="4">
        <f>_xlfn.AVERAGEIF('FRED data'!I$12:I$748,data!A69,'FRED data'!B$12:B$748)</f>
        <v>46.5</v>
      </c>
      <c r="F69" s="3">
        <f t="shared" si="5"/>
        <v>6.649954387854251</v>
      </c>
      <c r="G69" s="5">
        <f>_xlfn.AVERAGEIF('FRED data'!I$12:I$748,data!A69,'FRED data'!C$12:C$748)</f>
        <v>4343</v>
      </c>
      <c r="H69">
        <f>_xlfn.AVERAGEIF('FRED data'!I$12:I$748,data!A69,'FRED data'!D$12:D$748)</f>
        <v>90579</v>
      </c>
      <c r="I69" s="3">
        <f>100*G69/H69</f>
        <v>4.79470959052319</v>
      </c>
      <c r="J69" s="10">
        <v>6.11</v>
      </c>
      <c r="K69" s="3">
        <f>I69-J69</f>
        <v>-1.3152904094768108</v>
      </c>
      <c r="L69" s="3"/>
      <c r="M69" s="3"/>
      <c r="N69" s="3"/>
      <c r="O69" s="3"/>
    </row>
    <row r="70" spans="1:15" ht="12" customHeight="1">
      <c r="A70">
        <f t="shared" si="3"/>
        <v>7897</v>
      </c>
      <c r="B70" s="5">
        <f t="shared" si="4"/>
        <v>1974</v>
      </c>
      <c r="C70">
        <v>1</v>
      </c>
      <c r="E70" s="4">
        <f>_xlfn.AVERAGEIF('FRED data'!I$12:I$748,data!A70,'FRED data'!B$12:B$748)</f>
        <v>47.23333333333333</v>
      </c>
      <c r="F70" s="3">
        <f t="shared" si="5"/>
        <v>6.259018174085718</v>
      </c>
      <c r="G70" s="5">
        <f>_xlfn.AVERAGEIF('FRED data'!I$12:I$748,data!A70,'FRED data'!C$12:C$748)</f>
        <v>4669.666666666667</v>
      </c>
      <c r="H70">
        <f>_xlfn.AVERAGEIF('FRED data'!I$12:I$748,data!A70,'FRED data'!D$12:D$748)</f>
        <v>91379</v>
      </c>
      <c r="I70" s="3">
        <f>100*G70/H70</f>
        <v>5.110218613321077</v>
      </c>
      <c r="J70" s="10">
        <v>6.13</v>
      </c>
      <c r="K70" s="3">
        <f>I70-J70</f>
        <v>-1.0197813866789227</v>
      </c>
      <c r="L70" s="3"/>
      <c r="M70" s="3"/>
      <c r="N70" s="3"/>
      <c r="O70" s="3"/>
    </row>
    <row r="71" spans="1:15" ht="12" customHeight="1">
      <c r="A71">
        <f t="shared" si="3"/>
        <v>7898</v>
      </c>
      <c r="B71" s="5">
        <f t="shared" si="4"/>
        <v>1974</v>
      </c>
      <c r="C71" s="8">
        <v>2</v>
      </c>
      <c r="E71" s="4">
        <f>_xlfn.AVERAGEIF('FRED data'!I$12:I$748,data!A71,'FRED data'!B$12:B$748)</f>
        <v>48.46666666666667</v>
      </c>
      <c r="F71" s="3">
        <f t="shared" si="5"/>
        <v>10.310567361113776</v>
      </c>
      <c r="G71" s="5">
        <f>_xlfn.AVERAGEIF('FRED data'!I$12:I$748,data!A71,'FRED data'!C$12:C$748)</f>
        <v>4750</v>
      </c>
      <c r="H71">
        <f>_xlfn.AVERAGEIF('FRED data'!I$12:I$748,data!A71,'FRED data'!D$12:D$748)</f>
        <v>91583.66666666667</v>
      </c>
      <c r="I71" s="3">
        <f>100*G71/H71</f>
        <v>5.186514334797689</v>
      </c>
      <c r="J71" s="10">
        <v>6.14</v>
      </c>
      <c r="K71" s="3">
        <f>I71-J71</f>
        <v>-0.9534856652023107</v>
      </c>
      <c r="L71" s="3"/>
      <c r="M71" s="3"/>
      <c r="N71" s="3"/>
      <c r="O71" s="3"/>
    </row>
    <row r="72" spans="1:15" ht="12" customHeight="1">
      <c r="A72">
        <f t="shared" si="3"/>
        <v>7899</v>
      </c>
      <c r="B72" s="5">
        <f t="shared" si="4"/>
        <v>1974</v>
      </c>
      <c r="C72" s="8">
        <v>3</v>
      </c>
      <c r="E72" s="4">
        <f>_xlfn.AVERAGEIF('FRED data'!I$12:I$748,data!A72,'FRED data'!B$12:B$748)</f>
        <v>50.13333333333333</v>
      </c>
      <c r="F72" s="3">
        <f t="shared" si="5"/>
        <v>13.523938566528315</v>
      </c>
      <c r="G72" s="5">
        <f>_xlfn.AVERAGEIF('FRED data'!I$12:I$748,data!A72,'FRED data'!C$12:C$748)</f>
        <v>5174</v>
      </c>
      <c r="H72">
        <f>_xlfn.AVERAGEIF('FRED data'!I$12:I$748,data!A72,'FRED data'!D$12:D$748)</f>
        <v>92253</v>
      </c>
      <c r="I72" s="3">
        <f>100*G72/H72</f>
        <v>5.608489696812028</v>
      </c>
      <c r="J72" s="10">
        <v>6.15</v>
      </c>
      <c r="K72" s="3">
        <f>I72-J72</f>
        <v>-0.5415103031879722</v>
      </c>
      <c r="L72" s="3"/>
      <c r="M72" s="3"/>
      <c r="N72" s="3"/>
      <c r="O72" s="3"/>
    </row>
    <row r="73" spans="1:15" ht="12" customHeight="1">
      <c r="A73">
        <f t="shared" si="3"/>
        <v>7900</v>
      </c>
      <c r="B73" s="5">
        <f t="shared" si="4"/>
        <v>1974</v>
      </c>
      <c r="C73">
        <v>4</v>
      </c>
      <c r="E73" s="4">
        <f>_xlfn.AVERAGEIF('FRED data'!I$12:I$748,data!A73,'FRED data'!B$12:B$748)</f>
        <v>51.6</v>
      </c>
      <c r="F73" s="3">
        <f t="shared" si="5"/>
        <v>11.53421985595493</v>
      </c>
      <c r="G73" s="5">
        <f>_xlfn.AVERAGEIF('FRED data'!I$12:I$748,data!A73,'FRED data'!C$12:C$748)</f>
        <v>6099.666666666667</v>
      </c>
      <c r="H73">
        <f>_xlfn.AVERAGEIF('FRED data'!I$12:I$748,data!A73,'FRED data'!D$12:D$748)</f>
        <v>92688</v>
      </c>
      <c r="I73" s="3">
        <f>100*G73/H73</f>
        <v>6.580859082801083</v>
      </c>
      <c r="J73" s="10">
        <v>6.16</v>
      </c>
      <c r="K73" s="3">
        <f>I73-J73</f>
        <v>0.42085908280108253</v>
      </c>
      <c r="L73" s="3"/>
      <c r="M73" s="3"/>
      <c r="N73" s="3"/>
      <c r="O73" s="3"/>
    </row>
    <row r="74" spans="1:15" ht="12" customHeight="1">
      <c r="A74">
        <f t="shared" si="3"/>
        <v>7901</v>
      </c>
      <c r="B74" s="5">
        <f t="shared" si="4"/>
        <v>1975</v>
      </c>
      <c r="C74">
        <v>1</v>
      </c>
      <c r="E74" s="4">
        <f>_xlfn.AVERAGEIF('FRED data'!I$12:I$748,data!A74,'FRED data'!B$12:B$748)</f>
        <v>52.699999999999996</v>
      </c>
      <c r="F74" s="3">
        <f t="shared" si="5"/>
        <v>8.437513223919701</v>
      </c>
      <c r="G74" s="5">
        <f>_xlfn.AVERAGEIF('FRED data'!I$12:I$748,data!A74,'FRED data'!C$12:C$748)</f>
        <v>7666.333333333333</v>
      </c>
      <c r="H74">
        <f>_xlfn.AVERAGEIF('FRED data'!I$12:I$748,data!A74,'FRED data'!D$12:D$748)</f>
        <v>93023</v>
      </c>
      <c r="I74" s="3">
        <f>100*G74/H74</f>
        <v>8.241330996993574</v>
      </c>
      <c r="J74" s="10">
        <v>6.17</v>
      </c>
      <c r="K74" s="3">
        <f>I74-J74</f>
        <v>2.0713309969935736</v>
      </c>
      <c r="L74" s="3"/>
      <c r="M74" s="3"/>
      <c r="N74" s="3"/>
      <c r="O74" s="3"/>
    </row>
    <row r="75" spans="1:15" ht="12" customHeight="1">
      <c r="A75">
        <f t="shared" si="3"/>
        <v>7902</v>
      </c>
      <c r="B75" s="5">
        <f t="shared" si="4"/>
        <v>1975</v>
      </c>
      <c r="C75" s="8">
        <v>2</v>
      </c>
      <c r="E75" s="4">
        <f>_xlfn.AVERAGEIF('FRED data'!I$12:I$748,data!A75,'FRED data'!B$12:B$748)</f>
        <v>53.53333333333333</v>
      </c>
      <c r="F75" s="3">
        <f t="shared" si="5"/>
        <v>6.275622918894008</v>
      </c>
      <c r="G75" s="5">
        <f>_xlfn.AVERAGEIF('FRED data'!I$12:I$748,data!A75,'FRED data'!C$12:C$748)</f>
        <v>8287.666666666666</v>
      </c>
      <c r="H75">
        <f>_xlfn.AVERAGEIF('FRED data'!I$12:I$748,data!A75,'FRED data'!D$12:D$748)</f>
        <v>93619.33333333333</v>
      </c>
      <c r="I75" s="3">
        <f>100*G75/H75</f>
        <v>8.852516218160067</v>
      </c>
      <c r="J75" s="10">
        <v>6.18</v>
      </c>
      <c r="K75" s="3">
        <f>I75-J75</f>
        <v>2.6725162181600677</v>
      </c>
      <c r="L75" s="3"/>
      <c r="M75" s="3"/>
      <c r="N75" s="3"/>
      <c r="O75" s="3"/>
    </row>
    <row r="76" spans="1:15" ht="12" customHeight="1">
      <c r="A76">
        <f t="shared" si="3"/>
        <v>7903</v>
      </c>
      <c r="B76" s="5">
        <f t="shared" si="4"/>
        <v>1975</v>
      </c>
      <c r="C76" s="8">
        <v>3</v>
      </c>
      <c r="E76" s="4">
        <f>_xlfn.AVERAGEIF('FRED data'!I$12:I$748,data!A76,'FRED data'!B$12:B$748)</f>
        <v>54.23333333333333</v>
      </c>
      <c r="F76" s="3">
        <f t="shared" si="5"/>
        <v>5.196485084932334</v>
      </c>
      <c r="G76" s="5">
        <f>_xlfn.AVERAGEIF('FRED data'!I$12:I$748,data!A76,'FRED data'!C$12:C$748)</f>
        <v>7992.666666666667</v>
      </c>
      <c r="H76">
        <f>_xlfn.AVERAGEIF('FRED data'!I$12:I$748,data!A76,'FRED data'!D$12:D$748)</f>
        <v>94128.33333333333</v>
      </c>
      <c r="I76" s="3">
        <f>100*G76/H76</f>
        <v>8.491244223312146</v>
      </c>
      <c r="J76" s="10">
        <v>6.19</v>
      </c>
      <c r="K76" s="3">
        <f>I76-J76</f>
        <v>2.3012442233121453</v>
      </c>
      <c r="L76" s="3"/>
      <c r="M76" s="3"/>
      <c r="N76" s="3"/>
      <c r="O76" s="3"/>
    </row>
    <row r="77" spans="1:15" ht="12" customHeight="1">
      <c r="A77">
        <f t="shared" si="3"/>
        <v>7904</v>
      </c>
      <c r="B77" s="5">
        <f t="shared" si="4"/>
        <v>1975</v>
      </c>
      <c r="C77">
        <v>4</v>
      </c>
      <c r="E77" s="4">
        <f>_xlfn.AVERAGEIF('FRED data'!I$12:I$748,data!A77,'FRED data'!B$12:B$748)</f>
        <v>55.166666666666664</v>
      </c>
      <c r="F77" s="3">
        <f t="shared" si="5"/>
        <v>6.825272236850033</v>
      </c>
      <c r="G77" s="5">
        <f>_xlfn.AVERAGEIF('FRED data'!I$12:I$748,data!A77,'FRED data'!C$12:C$748)</f>
        <v>7811.666666666667</v>
      </c>
      <c r="H77">
        <f>_xlfn.AVERAGEIF('FRED data'!I$12:I$748,data!A77,'FRED data'!D$12:D$748)</f>
        <v>94308.66666666667</v>
      </c>
      <c r="I77" s="3">
        <f>100*G77/H77</f>
        <v>8.28308462283424</v>
      </c>
      <c r="J77" s="10">
        <v>6.2</v>
      </c>
      <c r="K77" s="3">
        <f>I77-J77</f>
        <v>2.0830846228342397</v>
      </c>
      <c r="L77" s="3"/>
      <c r="M77" s="3"/>
      <c r="N77" s="3"/>
      <c r="O77" s="3"/>
    </row>
    <row r="78" spans="1:15" ht="12" customHeight="1">
      <c r="A78">
        <f t="shared" si="3"/>
        <v>7905</v>
      </c>
      <c r="B78" s="5">
        <f t="shared" si="4"/>
        <v>1976</v>
      </c>
      <c r="C78">
        <v>1</v>
      </c>
      <c r="E78" s="4">
        <f>_xlfn.AVERAGEIF('FRED data'!I$12:I$748,data!A78,'FRED data'!B$12:B$748)</f>
        <v>56.199999999999996</v>
      </c>
      <c r="F78" s="3">
        <f t="shared" si="5"/>
        <v>7.423140300254971</v>
      </c>
      <c r="G78" s="5">
        <f>_xlfn.AVERAGEIF('FRED data'!I$12:I$748,data!A78,'FRED data'!C$12:C$748)</f>
        <v>7363.333333333333</v>
      </c>
      <c r="H78">
        <f>_xlfn.AVERAGEIF('FRED data'!I$12:I$748,data!A78,'FRED data'!D$12:D$748)</f>
        <v>95049</v>
      </c>
      <c r="I78" s="3">
        <f>100*G78/H78</f>
        <v>7.74688143308539</v>
      </c>
      <c r="J78" s="10">
        <v>6.2</v>
      </c>
      <c r="K78" s="3">
        <f>I78-J78</f>
        <v>1.5468814330853897</v>
      </c>
      <c r="L78" s="3"/>
      <c r="M78" s="3"/>
      <c r="N78" s="3"/>
      <c r="O78" s="3"/>
    </row>
    <row r="79" spans="1:15" ht="12" customHeight="1">
      <c r="A79">
        <f t="shared" si="3"/>
        <v>7906</v>
      </c>
      <c r="B79" s="5">
        <f t="shared" si="4"/>
        <v>1976</v>
      </c>
      <c r="C79" s="8">
        <v>2</v>
      </c>
      <c r="E79" s="4">
        <f>_xlfn.AVERAGEIF('FRED data'!I$12:I$748,data!A79,'FRED data'!B$12:B$748)</f>
        <v>56.96666666666667</v>
      </c>
      <c r="F79" s="3">
        <f t="shared" si="5"/>
        <v>5.419817821516304</v>
      </c>
      <c r="G79" s="5">
        <f>_xlfn.AVERAGEIF('FRED data'!I$12:I$748,data!A79,'FRED data'!C$12:C$748)</f>
        <v>7235</v>
      </c>
      <c r="H79">
        <f>_xlfn.AVERAGEIF('FRED data'!I$12:I$748,data!A79,'FRED data'!D$12:D$748)</f>
        <v>95826</v>
      </c>
      <c r="I79" s="3">
        <f>100*G79/H79</f>
        <v>7.550142967461858</v>
      </c>
      <c r="J79" s="10">
        <v>6.21</v>
      </c>
      <c r="K79" s="3">
        <f>I79-J79</f>
        <v>1.3401429674618583</v>
      </c>
      <c r="L79" s="3"/>
      <c r="M79" s="3"/>
      <c r="N79" s="3"/>
      <c r="O79" s="3"/>
    </row>
    <row r="80" spans="1:15" ht="12" customHeight="1">
      <c r="A80">
        <f t="shared" si="3"/>
        <v>7907</v>
      </c>
      <c r="B80" s="5">
        <f t="shared" si="4"/>
        <v>1976</v>
      </c>
      <c r="C80" s="8">
        <v>3</v>
      </c>
      <c r="E80" s="4">
        <f>_xlfn.AVERAGEIF('FRED data'!I$12:I$748,data!A80,'FRED data'!B$12:B$748)</f>
        <v>57.9</v>
      </c>
      <c r="F80" s="3">
        <f t="shared" si="5"/>
        <v>6.500433250205617</v>
      </c>
      <c r="G80" s="5">
        <f>_xlfn.AVERAGEIF('FRED data'!I$12:I$748,data!A80,'FRED data'!C$12:C$748)</f>
        <v>7462.666666666667</v>
      </c>
      <c r="H80">
        <f>_xlfn.AVERAGEIF('FRED data'!I$12:I$748,data!A80,'FRED data'!D$12:D$748)</f>
        <v>96625.66666666667</v>
      </c>
      <c r="I80" s="3">
        <f>100*G80/H80</f>
        <v>7.723275734190709</v>
      </c>
      <c r="J80" s="10">
        <v>6.22</v>
      </c>
      <c r="K80" s="3">
        <f>I80-J80</f>
        <v>1.5032757341907095</v>
      </c>
      <c r="L80" s="3"/>
      <c r="M80" s="3"/>
      <c r="N80" s="3"/>
      <c r="O80" s="3"/>
    </row>
    <row r="81" spans="1:15" ht="12" customHeight="1">
      <c r="A81">
        <f t="shared" si="3"/>
        <v>7908</v>
      </c>
      <c r="B81" s="5">
        <f t="shared" si="4"/>
        <v>1976</v>
      </c>
      <c r="C81">
        <v>4</v>
      </c>
      <c r="E81" s="4">
        <f>_xlfn.AVERAGEIF('FRED data'!I$12:I$748,data!A81,'FRED data'!B$12:B$748)</f>
        <v>58.699999999999996</v>
      </c>
      <c r="F81" s="3">
        <f t="shared" si="5"/>
        <v>5.488936902040464</v>
      </c>
      <c r="G81" s="5">
        <f>_xlfn.AVERAGEIF('FRED data'!I$12:I$748,data!A81,'FRED data'!C$12:C$748)</f>
        <v>7531.666666666667</v>
      </c>
      <c r="H81">
        <f>_xlfn.AVERAGEIF('FRED data'!I$12:I$748,data!A81,'FRED data'!D$12:D$748)</f>
        <v>97102</v>
      </c>
      <c r="I81" s="3">
        <f>100*G81/H81</f>
        <v>7.756448545515712</v>
      </c>
      <c r="J81" s="10">
        <v>6.22</v>
      </c>
      <c r="K81" s="3">
        <f>I81-J81</f>
        <v>1.5364485455157126</v>
      </c>
      <c r="L81" s="3"/>
      <c r="M81" s="3"/>
      <c r="N81" s="3"/>
      <c r="O81" s="3"/>
    </row>
    <row r="82" spans="1:15" ht="12" customHeight="1">
      <c r="A82">
        <f t="shared" si="3"/>
        <v>7909</v>
      </c>
      <c r="B82" s="5">
        <f t="shared" si="4"/>
        <v>1977</v>
      </c>
      <c r="C82">
        <v>1</v>
      </c>
      <c r="E82" s="4">
        <f>_xlfn.AVERAGEIF('FRED data'!I$12:I$748,data!A82,'FRED data'!B$12:B$748)</f>
        <v>59.666666666666664</v>
      </c>
      <c r="F82" s="3">
        <f t="shared" si="5"/>
        <v>6.5335161354376226</v>
      </c>
      <c r="G82" s="5">
        <f>_xlfn.AVERAGEIF('FRED data'!I$12:I$748,data!A82,'FRED data'!C$12:C$748)</f>
        <v>7343.333333333333</v>
      </c>
      <c r="H82">
        <f>_xlfn.AVERAGEIF('FRED data'!I$12:I$748,data!A82,'FRED data'!D$12:D$748)</f>
        <v>97702.66666666667</v>
      </c>
      <c r="I82" s="3">
        <f>100*G82/H82</f>
        <v>7.516000927985588</v>
      </c>
      <c r="J82" s="10">
        <v>6.23</v>
      </c>
      <c r="K82" s="3">
        <f>I82-J82</f>
        <v>1.2860009279855875</v>
      </c>
      <c r="L82" s="3"/>
      <c r="M82" s="3"/>
      <c r="N82" s="3"/>
      <c r="O82" s="3"/>
    </row>
    <row r="83" spans="1:15" ht="12" customHeight="1">
      <c r="A83">
        <f t="shared" si="3"/>
        <v>7910</v>
      </c>
      <c r="B83" s="5">
        <f t="shared" si="4"/>
        <v>1977</v>
      </c>
      <c r="C83" s="8">
        <v>2</v>
      </c>
      <c r="E83" s="4">
        <f>_xlfn.AVERAGEIF('FRED data'!I$12:I$748,data!A83,'FRED data'!B$12:B$748)</f>
        <v>60.63333333333333</v>
      </c>
      <c r="F83" s="3">
        <f t="shared" si="5"/>
        <v>6.428511873328802</v>
      </c>
      <c r="G83" s="5">
        <f>_xlfn.AVERAGEIF('FRED data'!I$12:I$748,data!A83,'FRED data'!C$12:C$748)</f>
        <v>7034.666666666667</v>
      </c>
      <c r="H83">
        <f>_xlfn.AVERAGEIF('FRED data'!I$12:I$748,data!A83,'FRED data'!D$12:D$748)</f>
        <v>98696</v>
      </c>
      <c r="I83" s="3">
        <f>100*G83/H83</f>
        <v>7.127610710329362</v>
      </c>
      <c r="J83" s="10">
        <v>6.23</v>
      </c>
      <c r="K83" s="3">
        <f>I83-J83</f>
        <v>0.8976107103293618</v>
      </c>
      <c r="L83" s="3"/>
      <c r="M83" s="3"/>
      <c r="N83" s="3"/>
      <c r="O83" s="3"/>
    </row>
    <row r="84" spans="1:15" ht="12" customHeight="1">
      <c r="A84">
        <f t="shared" si="3"/>
        <v>7911</v>
      </c>
      <c r="B84" s="5">
        <f t="shared" si="4"/>
        <v>1977</v>
      </c>
      <c r="C84" s="8">
        <v>3</v>
      </c>
      <c r="E84" s="4">
        <f>_xlfn.AVERAGEIF('FRED data'!I$12:I$748,data!A84,'FRED data'!B$12:B$748)</f>
        <v>61.5</v>
      </c>
      <c r="F84" s="3">
        <f t="shared" si="5"/>
        <v>5.676951182602252</v>
      </c>
      <c r="G84" s="5">
        <f>_xlfn.AVERAGEIF('FRED data'!I$12:I$748,data!A84,'FRED data'!C$12:C$748)</f>
        <v>6835</v>
      </c>
      <c r="H84">
        <f>_xlfn.AVERAGEIF('FRED data'!I$12:I$748,data!A84,'FRED data'!D$12:D$748)</f>
        <v>99244</v>
      </c>
      <c r="I84" s="3">
        <f>100*G84/H84</f>
        <v>6.887066220627947</v>
      </c>
      <c r="J84" s="10">
        <v>6.24</v>
      </c>
      <c r="K84" s="3">
        <f>I84-J84</f>
        <v>0.6470662206279467</v>
      </c>
      <c r="L84" s="3"/>
      <c r="M84" s="3"/>
      <c r="N84" s="3"/>
      <c r="O84" s="3"/>
    </row>
    <row r="85" spans="1:15" ht="12" customHeight="1">
      <c r="A85">
        <f t="shared" si="3"/>
        <v>7912</v>
      </c>
      <c r="B85" s="5">
        <f t="shared" si="4"/>
        <v>1977</v>
      </c>
      <c r="C85">
        <v>4</v>
      </c>
      <c r="E85" s="4">
        <f>_xlfn.AVERAGEIF('FRED data'!I$12:I$748,data!A85,'FRED data'!B$12:B$748)</f>
        <v>62.333333333333336</v>
      </c>
      <c r="F85" s="3">
        <f t="shared" si="5"/>
        <v>5.383661349601709</v>
      </c>
      <c r="G85" s="5">
        <f>_xlfn.AVERAGEIF('FRED data'!I$12:I$748,data!A85,'FRED data'!C$12:C$748)</f>
        <v>6654.666666666667</v>
      </c>
      <c r="H85">
        <f>_xlfn.AVERAGEIF('FRED data'!I$12:I$748,data!A85,'FRED data'!D$12:D$748)</f>
        <v>100294</v>
      </c>
      <c r="I85" s="3">
        <f>100*G85/H85</f>
        <v>6.635159298329579</v>
      </c>
      <c r="J85" s="10">
        <v>6.24</v>
      </c>
      <c r="K85" s="3">
        <f>I85-J85</f>
        <v>0.3951592983295784</v>
      </c>
      <c r="L85" s="3"/>
      <c r="M85" s="3"/>
      <c r="N85" s="3"/>
      <c r="O85" s="3"/>
    </row>
    <row r="86" spans="1:15" ht="12" customHeight="1">
      <c r="A86">
        <f t="shared" si="3"/>
        <v>7913</v>
      </c>
      <c r="B86" s="5">
        <f t="shared" si="4"/>
        <v>1978</v>
      </c>
      <c r="C86">
        <v>1</v>
      </c>
      <c r="E86" s="4">
        <f>_xlfn.AVERAGEIF('FRED data'!I$12:I$748,data!A86,'FRED data'!B$12:B$748)</f>
        <v>63.43333333333334</v>
      </c>
      <c r="F86" s="3">
        <f t="shared" si="5"/>
        <v>6.997262979006891</v>
      </c>
      <c r="G86" s="5">
        <f>_xlfn.AVERAGEIF('FRED data'!I$12:I$748,data!A86,'FRED data'!C$12:C$748)</f>
        <v>6381.333333333333</v>
      </c>
      <c r="H86">
        <f>_xlfn.AVERAGEIF('FRED data'!I$12:I$748,data!A86,'FRED data'!D$12:D$748)</f>
        <v>100934</v>
      </c>
      <c r="I86" s="3">
        <f>100*G86/H86</f>
        <v>6.322283208169034</v>
      </c>
      <c r="J86" s="10">
        <v>6.24</v>
      </c>
      <c r="K86" s="3">
        <f>I86-J86</f>
        <v>0.08228320816903345</v>
      </c>
      <c r="L86" s="3"/>
      <c r="M86" s="3"/>
      <c r="N86" s="3"/>
      <c r="O86" s="3"/>
    </row>
    <row r="87" spans="1:15" ht="12" customHeight="1">
      <c r="A87">
        <f t="shared" si="3"/>
        <v>7914</v>
      </c>
      <c r="B87" s="5">
        <f t="shared" si="4"/>
        <v>1978</v>
      </c>
      <c r="C87" s="8">
        <v>2</v>
      </c>
      <c r="E87" s="4">
        <f>_xlfn.AVERAGEIF('FRED data'!I$12:I$748,data!A87,'FRED data'!B$12:B$748)</f>
        <v>64.73333333333333</v>
      </c>
      <c r="F87" s="3">
        <f t="shared" si="5"/>
        <v>8.114712622048259</v>
      </c>
      <c r="G87" s="5">
        <f>_xlfn.AVERAGEIF('FRED data'!I$12:I$748,data!A87,'FRED data'!C$12:C$748)</f>
        <v>6111.666666666667</v>
      </c>
      <c r="H87">
        <f>_xlfn.AVERAGEIF('FRED data'!I$12:I$748,data!A87,'FRED data'!D$12:D$748)</f>
        <v>101947</v>
      </c>
      <c r="I87" s="3">
        <f>100*G87/H87</f>
        <v>5.99494508584526</v>
      </c>
      <c r="J87" s="10">
        <v>6.24</v>
      </c>
      <c r="K87" s="3">
        <f>I87-J87</f>
        <v>-0.24505491415474</v>
      </c>
      <c r="L87" s="3"/>
      <c r="M87" s="3"/>
      <c r="N87" s="3"/>
      <c r="O87" s="3"/>
    </row>
    <row r="88" spans="1:15" ht="12" customHeight="1">
      <c r="A88">
        <f t="shared" si="3"/>
        <v>7915</v>
      </c>
      <c r="B88" s="5">
        <f t="shared" si="4"/>
        <v>1978</v>
      </c>
      <c r="C88" s="8">
        <v>3</v>
      </c>
      <c r="E88" s="4">
        <f>_xlfn.AVERAGEIF('FRED data'!I$12:I$748,data!A88,'FRED data'!B$12:B$748)</f>
        <v>66.13333333333333</v>
      </c>
      <c r="F88" s="3">
        <f t="shared" si="5"/>
        <v>8.558655597419218</v>
      </c>
      <c r="G88" s="5">
        <f>_xlfn.AVERAGEIF('FRED data'!I$12:I$748,data!A88,'FRED data'!C$12:C$748)</f>
        <v>6171.333333333333</v>
      </c>
      <c r="H88">
        <f>_xlfn.AVERAGEIF('FRED data'!I$12:I$748,data!A88,'FRED data'!D$12:D$748)</f>
        <v>102568.33333333333</v>
      </c>
      <c r="I88" s="3">
        <f>100*G88/H88</f>
        <v>6.016801806925464</v>
      </c>
      <c r="J88" s="10">
        <v>6.24</v>
      </c>
      <c r="K88" s="3">
        <f>I88-J88</f>
        <v>-0.22319819307453592</v>
      </c>
      <c r="L88" s="3"/>
      <c r="M88" s="3"/>
      <c r="N88" s="3"/>
      <c r="O88" s="3"/>
    </row>
    <row r="89" spans="1:15" ht="12" customHeight="1">
      <c r="A89">
        <f t="shared" si="3"/>
        <v>7916</v>
      </c>
      <c r="B89" s="5">
        <f t="shared" si="4"/>
        <v>1978</v>
      </c>
      <c r="C89">
        <v>4</v>
      </c>
      <c r="E89" s="4">
        <f>_xlfn.AVERAGEIF('FRED data'!I$12:I$748,data!A89,'FRED data'!B$12:B$748)</f>
        <v>67.60000000000001</v>
      </c>
      <c r="F89" s="3">
        <f t="shared" si="5"/>
        <v>8.774030746502248</v>
      </c>
      <c r="G89" s="5">
        <f>_xlfn.AVERAGEIF('FRED data'!I$12:I$748,data!A89,'FRED data'!C$12:C$748)</f>
        <v>6084</v>
      </c>
      <c r="H89">
        <f>_xlfn.AVERAGEIF('FRED data'!I$12:I$748,data!A89,'FRED data'!D$12:D$748)</f>
        <v>103483.66666666667</v>
      </c>
      <c r="I89" s="3">
        <f>100*G89/H89</f>
        <v>5.879188664233647</v>
      </c>
      <c r="J89" s="10">
        <v>6.24</v>
      </c>
      <c r="K89" s="3">
        <f>I89-J89</f>
        <v>-0.3608113357663534</v>
      </c>
      <c r="L89" s="3"/>
      <c r="M89" s="3"/>
      <c r="N89" s="3"/>
      <c r="O89" s="3"/>
    </row>
    <row r="90" spans="1:15" ht="12" customHeight="1">
      <c r="A90">
        <f t="shared" si="3"/>
        <v>7917</v>
      </c>
      <c r="B90" s="5">
        <f t="shared" si="4"/>
        <v>1979</v>
      </c>
      <c r="C90">
        <v>1</v>
      </c>
      <c r="E90" s="4">
        <f>_xlfn.AVERAGEIF('FRED data'!I$12:I$748,data!A90,'FRED data'!B$12:B$748)</f>
        <v>69.16666666666667</v>
      </c>
      <c r="F90" s="3">
        <f t="shared" si="5"/>
        <v>9.164427181489998</v>
      </c>
      <c r="G90" s="5">
        <f>_xlfn.AVERAGEIF('FRED data'!I$12:I$748,data!A90,'FRED data'!C$12:C$748)</f>
        <v>6130.333333333333</v>
      </c>
      <c r="H90">
        <f>_xlfn.AVERAGEIF('FRED data'!I$12:I$748,data!A90,'FRED data'!D$12:D$748)</f>
        <v>104382.66666666667</v>
      </c>
      <c r="I90" s="3">
        <f>100*G90/H90</f>
        <v>5.872941867743047</v>
      </c>
      <c r="J90" s="10">
        <v>6.24</v>
      </c>
      <c r="K90" s="3">
        <f>I90-J90</f>
        <v>-0.36705813225695305</v>
      </c>
      <c r="L90" s="3"/>
      <c r="M90" s="3"/>
      <c r="N90" s="3"/>
      <c r="O90" s="3"/>
    </row>
    <row r="91" spans="1:15" ht="12" customHeight="1">
      <c r="A91">
        <f t="shared" si="3"/>
        <v>7918</v>
      </c>
      <c r="B91" s="5">
        <f t="shared" si="4"/>
        <v>1979</v>
      </c>
      <c r="C91" s="8">
        <v>2</v>
      </c>
      <c r="E91" s="4">
        <f>_xlfn.AVERAGEIF('FRED data'!I$12:I$748,data!A91,'FRED data'!B$12:B$748)</f>
        <v>70.8</v>
      </c>
      <c r="F91" s="3">
        <f t="shared" si="5"/>
        <v>9.33597987881214</v>
      </c>
      <c r="G91" s="5">
        <f>_xlfn.AVERAGEIF('FRED data'!I$12:I$748,data!A91,'FRED data'!C$12:C$748)</f>
        <v>5956</v>
      </c>
      <c r="H91">
        <f>_xlfn.AVERAGEIF('FRED data'!I$12:I$748,data!A91,'FRED data'!D$12:D$748)</f>
        <v>104327</v>
      </c>
      <c r="I91" s="3">
        <f>100*G91/H91</f>
        <v>5.708972749144516</v>
      </c>
      <c r="J91" s="10">
        <v>6.23</v>
      </c>
      <c r="K91" s="3">
        <f>I91-J91</f>
        <v>-0.5210272508554841</v>
      </c>
      <c r="L91" s="3"/>
      <c r="M91" s="3"/>
      <c r="N91" s="3"/>
      <c r="O91" s="3"/>
    </row>
    <row r="92" spans="1:15" ht="12" customHeight="1">
      <c r="A92">
        <f t="shared" si="3"/>
        <v>7919</v>
      </c>
      <c r="B92" s="5">
        <f t="shared" si="4"/>
        <v>1979</v>
      </c>
      <c r="C92" s="8">
        <v>3</v>
      </c>
      <c r="E92" s="4">
        <f>_xlfn.AVERAGEIF('FRED data'!I$12:I$748,data!A92,'FRED data'!B$12:B$748)</f>
        <v>72.63333333333334</v>
      </c>
      <c r="F92" s="3">
        <f t="shared" si="5"/>
        <v>10.225981033116227</v>
      </c>
      <c r="G92" s="5">
        <f>_xlfn.AVERAGEIF('FRED data'!I$12:I$748,data!A92,'FRED data'!C$12:C$748)</f>
        <v>6168.666666666667</v>
      </c>
      <c r="H92">
        <f>_xlfn.AVERAGEIF('FRED data'!I$12:I$748,data!A92,'FRED data'!D$12:D$748)</f>
        <v>105209.33333333333</v>
      </c>
      <c r="I92" s="3">
        <f>100*G92/H92</f>
        <v>5.863231398988684</v>
      </c>
      <c r="J92" s="10">
        <v>6.23</v>
      </c>
      <c r="K92" s="3">
        <f>I92-J92</f>
        <v>-0.3667686010113167</v>
      </c>
      <c r="L92" s="3"/>
      <c r="M92" s="3"/>
      <c r="N92" s="3"/>
      <c r="O92" s="3"/>
    </row>
    <row r="93" spans="1:15" ht="12" customHeight="1">
      <c r="A93">
        <f t="shared" si="3"/>
        <v>7920</v>
      </c>
      <c r="B93" s="5">
        <f t="shared" si="4"/>
        <v>1979</v>
      </c>
      <c r="C93">
        <v>4</v>
      </c>
      <c r="E93" s="4">
        <f>_xlfn.AVERAGEIF('FRED data'!I$12:I$748,data!A93,'FRED data'!B$12:B$748)</f>
        <v>74.83333333333333</v>
      </c>
      <c r="F93" s="3">
        <f t="shared" si="5"/>
        <v>11.935786092693945</v>
      </c>
      <c r="G93" s="5">
        <f>_xlfn.AVERAGEIF('FRED data'!I$12:I$748,data!A93,'FRED data'!C$12:C$748)</f>
        <v>6286.333333333333</v>
      </c>
      <c r="H93">
        <f>_xlfn.AVERAGEIF('FRED data'!I$12:I$748,data!A93,'FRED data'!D$12:D$748)</f>
        <v>105923.33333333333</v>
      </c>
      <c r="I93" s="3">
        <f>100*G93/H93</f>
        <v>5.934795606885483</v>
      </c>
      <c r="J93" s="10">
        <v>6.22</v>
      </c>
      <c r="K93" s="3">
        <f>I93-J93</f>
        <v>-0.2852043931145172</v>
      </c>
      <c r="L93" s="3"/>
      <c r="M93" s="3"/>
      <c r="N93" s="3"/>
      <c r="O93" s="3"/>
    </row>
    <row r="94" spans="1:15" ht="12" customHeight="1">
      <c r="A94">
        <f t="shared" si="3"/>
        <v>7921</v>
      </c>
      <c r="B94" s="5">
        <f t="shared" si="4"/>
        <v>1980</v>
      </c>
      <c r="C94">
        <v>1</v>
      </c>
      <c r="E94" s="4">
        <f>_xlfn.AVERAGEIF('FRED data'!I$12:I$748,data!A94,'FRED data'!B$12:B$748)</f>
        <v>77.6</v>
      </c>
      <c r="F94" s="3">
        <f t="shared" si="5"/>
        <v>14.521603469989586</v>
      </c>
      <c r="G94" s="5">
        <f>_xlfn.AVERAGEIF('FRED data'!I$12:I$748,data!A94,'FRED data'!C$12:C$748)</f>
        <v>6704.666666666667</v>
      </c>
      <c r="H94">
        <f>_xlfn.AVERAGEIF('FRED data'!I$12:I$748,data!A94,'FRED data'!D$12:D$748)</f>
        <v>106567</v>
      </c>
      <c r="I94" s="3">
        <f>100*G94/H94</f>
        <v>6.291503623698394</v>
      </c>
      <c r="J94" s="10">
        <v>6.22</v>
      </c>
      <c r="K94" s="3">
        <f>I94-J94</f>
        <v>0.07150362369839414</v>
      </c>
      <c r="L94" s="3"/>
      <c r="M94" s="3"/>
      <c r="N94" s="3"/>
      <c r="O94" s="3"/>
    </row>
    <row r="95" spans="1:15" ht="12" customHeight="1">
      <c r="A95">
        <f t="shared" si="3"/>
        <v>7922</v>
      </c>
      <c r="B95" s="5">
        <f t="shared" si="4"/>
        <v>1980</v>
      </c>
      <c r="C95" s="8">
        <v>2</v>
      </c>
      <c r="E95" s="4">
        <f>_xlfn.AVERAGEIF('FRED data'!I$12:I$748,data!A95,'FRED data'!B$12:B$748)</f>
        <v>80.2</v>
      </c>
      <c r="F95" s="3">
        <f t="shared" si="5"/>
        <v>13.182435073318288</v>
      </c>
      <c r="G95" s="5">
        <f>_xlfn.AVERAGEIF('FRED data'!I$12:I$748,data!A95,'FRED data'!C$12:C$748)</f>
        <v>7813.333333333333</v>
      </c>
      <c r="H95">
        <f>_xlfn.AVERAGEIF('FRED data'!I$12:I$748,data!A95,'FRED data'!D$12:D$748)</f>
        <v>106766.66666666667</v>
      </c>
      <c r="I95" s="3">
        <f>100*G95/H95</f>
        <v>7.318139244458319</v>
      </c>
      <c r="J95" s="10">
        <v>6.21</v>
      </c>
      <c r="K95" s="3">
        <f>I95-J95</f>
        <v>1.108139244458319</v>
      </c>
      <c r="L95" s="3"/>
      <c r="M95" s="3"/>
      <c r="N95" s="3"/>
      <c r="O95" s="3"/>
    </row>
    <row r="96" spans="1:15" ht="12" customHeight="1">
      <c r="A96">
        <f t="shared" si="3"/>
        <v>7923</v>
      </c>
      <c r="B96" s="5">
        <f t="shared" si="4"/>
        <v>1980</v>
      </c>
      <c r="C96" s="8">
        <v>3</v>
      </c>
      <c r="E96" s="4">
        <f>_xlfn.AVERAGEIF('FRED data'!I$12:I$748,data!A96,'FRED data'!B$12:B$748)</f>
        <v>81.39999999999999</v>
      </c>
      <c r="F96" s="3">
        <f t="shared" si="5"/>
        <v>5.940703254410096</v>
      </c>
      <c r="G96" s="5">
        <f>_xlfn.AVERAGEIF('FRED data'!I$12:I$748,data!A96,'FRED data'!C$12:C$748)</f>
        <v>8221.666666666666</v>
      </c>
      <c r="H96">
        <f>_xlfn.AVERAGEIF('FRED data'!I$12:I$748,data!A96,'FRED data'!D$12:D$748)</f>
        <v>107120.66666666667</v>
      </c>
      <c r="I96" s="3">
        <f>100*G96/H96</f>
        <v>7.675145163398286</v>
      </c>
      <c r="J96" s="10">
        <v>6.2</v>
      </c>
      <c r="K96" s="3">
        <f>I96-J96</f>
        <v>1.4751451633982855</v>
      </c>
      <c r="L96" s="3"/>
      <c r="M96" s="3"/>
      <c r="N96" s="3"/>
      <c r="O96" s="3"/>
    </row>
    <row r="97" spans="1:15" ht="12" customHeight="1">
      <c r="A97">
        <f t="shared" si="3"/>
        <v>7924</v>
      </c>
      <c r="B97" s="5">
        <f t="shared" si="4"/>
        <v>1980</v>
      </c>
      <c r="C97">
        <v>4</v>
      </c>
      <c r="E97" s="4">
        <f>_xlfn.AVERAGEIF('FRED data'!I$12:I$748,data!A97,'FRED data'!B$12:B$748)</f>
        <v>83.93333333333334</v>
      </c>
      <c r="F97" s="3">
        <f t="shared" si="5"/>
        <v>12.259023973457062</v>
      </c>
      <c r="G97" s="5">
        <f>_xlfn.AVERAGEIF('FRED data'!I$12:I$748,data!A97,'FRED data'!C$12:C$748)</f>
        <v>7943</v>
      </c>
      <c r="H97">
        <f>_xlfn.AVERAGEIF('FRED data'!I$12:I$748,data!A97,'FRED data'!D$12:D$748)</f>
        <v>107441.66666666667</v>
      </c>
      <c r="I97" s="3">
        <f>100*G97/H97</f>
        <v>7.392848832699914</v>
      </c>
      <c r="J97" s="10">
        <v>6.2</v>
      </c>
      <c r="K97" s="3">
        <f>I97-J97</f>
        <v>1.192848832699914</v>
      </c>
      <c r="L97" s="3"/>
      <c r="M97" s="3"/>
      <c r="N97" s="3"/>
      <c r="O97" s="3"/>
    </row>
    <row r="98" spans="1:15" ht="12" customHeight="1">
      <c r="A98">
        <f t="shared" si="3"/>
        <v>7925</v>
      </c>
      <c r="B98" s="5">
        <f t="shared" si="4"/>
        <v>1981</v>
      </c>
      <c r="C98">
        <v>1</v>
      </c>
      <c r="E98" s="4">
        <f>_xlfn.AVERAGEIF('FRED data'!I$12:I$748,data!A98,'FRED data'!B$12:B$748)</f>
        <v>85.90000000000002</v>
      </c>
      <c r="F98" s="3">
        <f t="shared" si="5"/>
        <v>9.26439841922928</v>
      </c>
      <c r="G98" s="5">
        <f>_xlfn.AVERAGEIF('FRED data'!I$12:I$748,data!A98,'FRED data'!C$12:C$748)</f>
        <v>8034.666666666667</v>
      </c>
      <c r="H98">
        <f>_xlfn.AVERAGEIF('FRED data'!I$12:I$748,data!A98,'FRED data'!D$12:D$748)</f>
        <v>108273.66666666667</v>
      </c>
      <c r="I98" s="3">
        <f>100*G98/H98</f>
        <v>7.420702479211628</v>
      </c>
      <c r="J98" s="10">
        <v>6.19</v>
      </c>
      <c r="K98" s="3">
        <f>I98-J98</f>
        <v>1.2307024792116277</v>
      </c>
      <c r="L98" s="3"/>
      <c r="M98" s="3"/>
      <c r="N98" s="3"/>
      <c r="O98" s="3"/>
    </row>
    <row r="99" spans="1:15" ht="12" customHeight="1">
      <c r="A99">
        <f t="shared" si="3"/>
        <v>7926</v>
      </c>
      <c r="B99" s="5">
        <f t="shared" si="4"/>
        <v>1981</v>
      </c>
      <c r="C99" s="8">
        <v>2</v>
      </c>
      <c r="E99" s="4">
        <f>_xlfn.AVERAGEIF('FRED data'!I$12:I$748,data!A99,'FRED data'!B$12:B$748)</f>
        <v>87.8</v>
      </c>
      <c r="F99" s="3">
        <f t="shared" si="5"/>
        <v>8.75106866034443</v>
      </c>
      <c r="G99" s="5">
        <f>_xlfn.AVERAGEIF('FRED data'!I$12:I$748,data!A99,'FRED data'!C$12:C$748)</f>
        <v>8047</v>
      </c>
      <c r="H99">
        <f>_xlfn.AVERAGEIF('FRED data'!I$12:I$748,data!A99,'FRED data'!D$12:D$748)</f>
        <v>108847.66666666667</v>
      </c>
      <c r="I99" s="3">
        <f>100*G99/H99</f>
        <v>7.392900781826589</v>
      </c>
      <c r="J99" s="10">
        <v>6.18</v>
      </c>
      <c r="K99" s="3">
        <f>I99-J99</f>
        <v>1.2129007818265896</v>
      </c>
      <c r="L99" s="3"/>
      <c r="M99" s="3"/>
      <c r="N99" s="3"/>
      <c r="O99" s="3"/>
    </row>
    <row r="100" spans="1:15" ht="12" customHeight="1">
      <c r="A100">
        <f t="shared" si="3"/>
        <v>7927</v>
      </c>
      <c r="B100" s="5">
        <f t="shared" si="4"/>
        <v>1981</v>
      </c>
      <c r="C100" s="8">
        <v>3</v>
      </c>
      <c r="E100" s="4">
        <f>_xlfn.AVERAGEIF('FRED data'!I$12:I$748,data!A100,'FRED data'!B$12:B$748)</f>
        <v>90.76666666666667</v>
      </c>
      <c r="F100" s="3">
        <f t="shared" si="5"/>
        <v>13.292244148213328</v>
      </c>
      <c r="G100" s="5">
        <f>_xlfn.AVERAGEIF('FRED data'!I$12:I$748,data!A100,'FRED data'!C$12:C$748)</f>
        <v>8043</v>
      </c>
      <c r="H100">
        <f>_xlfn.AVERAGEIF('FRED data'!I$12:I$748,data!A100,'FRED data'!D$12:D$748)</f>
        <v>108525</v>
      </c>
      <c r="I100" s="3">
        <f>100*G100/H100</f>
        <v>7.411195577055978</v>
      </c>
      <c r="J100" s="10">
        <v>6.17</v>
      </c>
      <c r="K100" s="3">
        <f>I100-J100</f>
        <v>1.2411955770559784</v>
      </c>
      <c r="L100" s="3"/>
      <c r="M100" s="3"/>
      <c r="N100" s="3"/>
      <c r="O100" s="3"/>
    </row>
    <row r="101" spans="1:15" ht="12" customHeight="1">
      <c r="A101">
        <f t="shared" si="3"/>
        <v>7928</v>
      </c>
      <c r="B101" s="5">
        <f t="shared" si="4"/>
        <v>1981</v>
      </c>
      <c r="C101">
        <v>4</v>
      </c>
      <c r="E101" s="4">
        <f>_xlfn.AVERAGEIF('FRED data'!I$12:I$748,data!A101,'FRED data'!B$12:B$748)</f>
        <v>92.53333333333335</v>
      </c>
      <c r="F101" s="3">
        <f t="shared" si="5"/>
        <v>7.710731581174102</v>
      </c>
      <c r="G101" s="5">
        <f>_xlfn.AVERAGEIF('FRED data'!I$12:I$748,data!A101,'FRED data'!C$12:C$748)</f>
        <v>8980.666666666666</v>
      </c>
      <c r="H101">
        <f>_xlfn.AVERAGEIF('FRED data'!I$12:I$748,data!A101,'FRED data'!D$12:D$748)</f>
        <v>109057.33333333333</v>
      </c>
      <c r="I101" s="3">
        <f>100*G101/H101</f>
        <v>8.234812269998654</v>
      </c>
      <c r="J101" s="10">
        <v>6.16</v>
      </c>
      <c r="K101" s="3">
        <f>I101-J101</f>
        <v>2.074812269998654</v>
      </c>
      <c r="L101" s="3"/>
      <c r="M101" s="3"/>
      <c r="N101" s="3"/>
      <c r="O101" s="3"/>
    </row>
    <row r="102" spans="1:15" ht="12" customHeight="1">
      <c r="A102">
        <f t="shared" si="3"/>
        <v>7929</v>
      </c>
      <c r="B102" s="5">
        <f t="shared" si="4"/>
        <v>1982</v>
      </c>
      <c r="C102">
        <v>1</v>
      </c>
      <c r="E102" s="4">
        <f>_xlfn.AVERAGEIF('FRED data'!I$12:I$748,data!A102,'FRED data'!B$12:B$748)</f>
        <v>93.66666666666667</v>
      </c>
      <c r="F102" s="3">
        <f t="shared" si="5"/>
        <v>4.869376280438686</v>
      </c>
      <c r="G102" s="5">
        <f>_xlfn.AVERAGEIF('FRED data'!I$12:I$748,data!A102,'FRED data'!C$12:C$748)</f>
        <v>9665.666666666666</v>
      </c>
      <c r="H102">
        <f>_xlfn.AVERAGEIF('FRED data'!I$12:I$748,data!A102,'FRED data'!D$12:D$748)</f>
        <v>109374.33333333333</v>
      </c>
      <c r="I102" s="3">
        <f>100*G102/H102</f>
        <v>8.837234817431268</v>
      </c>
      <c r="J102" s="10">
        <v>6.15</v>
      </c>
      <c r="K102" s="3">
        <f>I102-J102</f>
        <v>2.6872348174312677</v>
      </c>
      <c r="L102" s="3"/>
      <c r="M102" s="3"/>
      <c r="N102" s="3"/>
      <c r="O102" s="3"/>
    </row>
    <row r="103" spans="1:15" ht="12" customHeight="1">
      <c r="A103">
        <f t="shared" si="3"/>
        <v>7930</v>
      </c>
      <c r="B103" s="5">
        <f t="shared" si="4"/>
        <v>1982</v>
      </c>
      <c r="C103" s="8">
        <v>2</v>
      </c>
      <c r="E103" s="4">
        <f>_xlfn.AVERAGEIF('FRED data'!I$12:I$748,data!A103,'FRED data'!B$12:B$748)</f>
        <v>95.40000000000002</v>
      </c>
      <c r="F103" s="3">
        <f t="shared" si="5"/>
        <v>7.334479115441894</v>
      </c>
      <c r="G103" s="5">
        <f>_xlfn.AVERAGEIF('FRED data'!I$12:I$748,data!A103,'FRED data'!C$12:C$748)</f>
        <v>10372.333333333334</v>
      </c>
      <c r="H103">
        <f>_xlfn.AVERAGEIF('FRED data'!I$12:I$748,data!A103,'FRED data'!D$12:D$748)</f>
        <v>110117.33333333333</v>
      </c>
      <c r="I103" s="3">
        <f>100*G103/H103</f>
        <v>9.419346636315204</v>
      </c>
      <c r="J103" s="10">
        <v>6.14</v>
      </c>
      <c r="K103" s="3">
        <f>I103-J103</f>
        <v>3.2793466363152044</v>
      </c>
      <c r="L103" s="3"/>
      <c r="M103" s="3"/>
      <c r="N103" s="3"/>
      <c r="O103" s="3"/>
    </row>
    <row r="104" spans="1:15" ht="12" customHeight="1">
      <c r="A104">
        <f t="shared" si="3"/>
        <v>7931</v>
      </c>
      <c r="B104" s="5">
        <f t="shared" si="4"/>
        <v>1982</v>
      </c>
      <c r="C104" s="8">
        <v>3</v>
      </c>
      <c r="E104" s="4">
        <f>_xlfn.AVERAGEIF('FRED data'!I$12:I$748,data!A104,'FRED data'!B$12:B$748)</f>
        <v>97</v>
      </c>
      <c r="F104" s="3">
        <f t="shared" si="5"/>
        <v>6.652960019656717</v>
      </c>
      <c r="G104" s="5">
        <f>_xlfn.AVERAGEIF('FRED data'!I$12:I$748,data!A104,'FRED data'!C$12:C$748)</f>
        <v>10982.333333333334</v>
      </c>
      <c r="H104">
        <f>_xlfn.AVERAGEIF('FRED data'!I$12:I$748,data!A104,'FRED data'!D$12:D$748)</f>
        <v>110525.66666666667</v>
      </c>
      <c r="I104" s="3">
        <f>100*G104/H104</f>
        <v>9.936455182355834</v>
      </c>
      <c r="J104" s="10">
        <v>6.13</v>
      </c>
      <c r="K104" s="3">
        <f>I104-J104</f>
        <v>3.806455182355834</v>
      </c>
      <c r="L104" s="3"/>
      <c r="M104" s="3"/>
      <c r="N104" s="3"/>
      <c r="O104" s="3"/>
    </row>
    <row r="105" spans="1:15" ht="12" customHeight="1">
      <c r="A105">
        <f t="shared" si="3"/>
        <v>7932</v>
      </c>
      <c r="B105" s="5">
        <f t="shared" si="4"/>
        <v>1982</v>
      </c>
      <c r="C105">
        <v>4</v>
      </c>
      <c r="E105" s="4">
        <f>_xlfn.AVERAGEIF('FRED data'!I$12:I$748,data!A105,'FRED data'!B$12:B$748)</f>
        <v>97.33333333333333</v>
      </c>
      <c r="F105" s="3">
        <f t="shared" si="5"/>
        <v>1.372214038715569</v>
      </c>
      <c r="G105" s="5">
        <f>_xlfn.AVERAGEIF('FRED data'!I$12:I$748,data!A105,'FRED data'!C$12:C$748)</f>
        <v>11839.333333333334</v>
      </c>
      <c r="H105">
        <f>_xlfn.AVERAGEIF('FRED data'!I$12:I$748,data!A105,'FRED data'!D$12:D$748)</f>
        <v>110959</v>
      </c>
      <c r="I105" s="3">
        <f>100*G105/H105</f>
        <v>10.67000723991144</v>
      </c>
      <c r="J105" s="10">
        <v>6.12</v>
      </c>
      <c r="K105" s="3">
        <f>I105-J105</f>
        <v>4.55000723991144</v>
      </c>
      <c r="L105" s="3"/>
      <c r="M105" s="3"/>
      <c r="N105" s="3"/>
      <c r="O105" s="3"/>
    </row>
    <row r="106" spans="1:15" ht="12" customHeight="1">
      <c r="A106">
        <f t="shared" si="3"/>
        <v>7933</v>
      </c>
      <c r="B106" s="5">
        <f t="shared" si="4"/>
        <v>1983</v>
      </c>
      <c r="C106">
        <v>1</v>
      </c>
      <c r="E106" s="4">
        <f>_xlfn.AVERAGEIF('FRED data'!I$12:I$748,data!A106,'FRED data'!B$12:B$748)</f>
        <v>97.93333333333334</v>
      </c>
      <c r="F106" s="3">
        <f t="shared" si="5"/>
        <v>2.4581845885983</v>
      </c>
      <c r="G106" s="5">
        <f>_xlfn.AVERAGEIF('FRED data'!I$12:I$748,data!A106,'FRED data'!C$12:C$748)</f>
        <v>11495.666666666666</v>
      </c>
      <c r="H106">
        <f>_xlfn.AVERAGEIF('FRED data'!I$12:I$748,data!A106,'FRED data'!D$12:D$748)</f>
        <v>110638.66666666667</v>
      </c>
      <c r="I106" s="3">
        <f>100*G106/H106</f>
        <v>10.390279468299207</v>
      </c>
      <c r="J106" s="10">
        <v>6.11</v>
      </c>
      <c r="K106" s="3">
        <f>I106-J106</f>
        <v>4.280279468299207</v>
      </c>
      <c r="L106" s="3"/>
      <c r="M106" s="3"/>
      <c r="N106" s="3"/>
      <c r="O106" s="3"/>
    </row>
    <row r="107" spans="1:15" ht="12" customHeight="1">
      <c r="A107">
        <f t="shared" si="3"/>
        <v>7934</v>
      </c>
      <c r="B107" s="5">
        <f t="shared" si="4"/>
        <v>1983</v>
      </c>
      <c r="C107" s="8">
        <v>2</v>
      </c>
      <c r="E107" s="4">
        <f>_xlfn.AVERAGEIF('FRED data'!I$12:I$748,data!A107,'FRED data'!B$12:B$748)</f>
        <v>98.89999999999999</v>
      </c>
      <c r="F107" s="3">
        <f t="shared" si="5"/>
        <v>3.9289054227996445</v>
      </c>
      <c r="G107" s="5">
        <f>_xlfn.AVERAGEIF('FRED data'!I$12:I$748,data!A107,'FRED data'!C$12:C$748)</f>
        <v>11222.666666666666</v>
      </c>
      <c r="H107">
        <f>_xlfn.AVERAGEIF('FRED data'!I$12:I$748,data!A107,'FRED data'!D$12:D$748)</f>
        <v>111167.66666666667</v>
      </c>
      <c r="I107" s="3">
        <f>100*G107/H107</f>
        <v>10.095261511890445</v>
      </c>
      <c r="J107" s="10">
        <v>6.1</v>
      </c>
      <c r="K107" s="3">
        <f>I107-J107</f>
        <v>3.9952615118904458</v>
      </c>
      <c r="L107" s="3"/>
      <c r="M107" s="3"/>
      <c r="N107" s="3"/>
      <c r="O107" s="3"/>
    </row>
    <row r="108" spans="1:15" ht="12" customHeight="1">
      <c r="A108">
        <f t="shared" si="3"/>
        <v>7935</v>
      </c>
      <c r="B108" s="5">
        <f t="shared" si="4"/>
        <v>1983</v>
      </c>
      <c r="C108" s="8">
        <v>3</v>
      </c>
      <c r="D108" s="12"/>
      <c r="E108" s="4">
        <f>_xlfn.AVERAGEIF('FRED data'!I$12:I$748,data!A108,'FRED data'!B$12:B$748)</f>
        <v>100.13333333333333</v>
      </c>
      <c r="F108" s="3">
        <f t="shared" si="5"/>
        <v>4.95735703728144</v>
      </c>
      <c r="G108" s="5">
        <f>_xlfn.AVERAGEIF('FRED data'!I$12:I$748,data!A108,'FRED data'!C$12:C$748)</f>
        <v>10484.333333333334</v>
      </c>
      <c r="H108">
        <f>_xlfn.AVERAGEIF('FRED data'!I$12:I$748,data!A108,'FRED data'!D$12:D$748)</f>
        <v>112095</v>
      </c>
      <c r="I108" s="3">
        <f>100*G108/H108</f>
        <v>9.353078489971304</v>
      </c>
      <c r="J108" s="10">
        <v>6.09</v>
      </c>
      <c r="K108" s="3">
        <f>I108-J108</f>
        <v>3.2630784899713046</v>
      </c>
      <c r="L108" s="3"/>
      <c r="M108" s="3"/>
      <c r="N108" s="3"/>
      <c r="O108" s="3"/>
    </row>
    <row r="109" spans="1:15" ht="12" customHeight="1">
      <c r="A109">
        <f t="shared" si="3"/>
        <v>7936</v>
      </c>
      <c r="B109" s="5">
        <f t="shared" si="4"/>
        <v>1983</v>
      </c>
      <c r="C109">
        <v>4</v>
      </c>
      <c r="E109" s="4">
        <f>_xlfn.AVERAGEIF('FRED data'!I$12:I$748,data!A109,'FRED data'!B$12:B$748)</f>
        <v>101.43333333333334</v>
      </c>
      <c r="F109" s="3">
        <f t="shared" si="5"/>
        <v>5.159654805178349</v>
      </c>
      <c r="G109" s="5">
        <f>_xlfn.AVERAGEIF('FRED data'!I$12:I$748,data!A109,'FRED data'!C$12:C$748)</f>
        <v>9572.333333333334</v>
      </c>
      <c r="H109">
        <f>_xlfn.AVERAGEIF('FRED data'!I$12:I$748,data!A109,'FRED data'!D$12:D$748)</f>
        <v>112160.33333333333</v>
      </c>
      <c r="I109" s="3">
        <f>100*G109/H109</f>
        <v>8.534508634960073</v>
      </c>
      <c r="J109" s="10">
        <v>6.09</v>
      </c>
      <c r="K109" s="3">
        <f>I109-J109</f>
        <v>2.444508634960073</v>
      </c>
      <c r="L109" s="3"/>
      <c r="M109" s="3"/>
      <c r="N109" s="3"/>
      <c r="O109" s="3"/>
    </row>
    <row r="110" spans="1:15" ht="12" customHeight="1">
      <c r="A110">
        <f t="shared" si="3"/>
        <v>7937</v>
      </c>
      <c r="B110" s="5">
        <f t="shared" si="4"/>
        <v>1984</v>
      </c>
      <c r="C110">
        <v>1</v>
      </c>
      <c r="E110" s="4">
        <f>_xlfn.AVERAGEIF('FRED data'!I$12:I$748,data!A110,'FRED data'!B$12:B$748)</f>
        <v>102.83333333333333</v>
      </c>
      <c r="F110" s="3">
        <f t="shared" si="5"/>
        <v>5.483114577006631</v>
      </c>
      <c r="G110" s="5">
        <f>_xlfn.AVERAGEIF('FRED data'!I$12:I$748,data!A110,'FRED data'!C$12:C$748)</f>
        <v>8848.333333333334</v>
      </c>
      <c r="H110">
        <f>_xlfn.AVERAGEIF('FRED data'!I$12:I$748,data!A110,'FRED data'!D$12:D$748)</f>
        <v>112512.33333333333</v>
      </c>
      <c r="I110" s="3">
        <f>100*G110/H110</f>
        <v>7.864323022364956</v>
      </c>
      <c r="J110" s="10">
        <v>6.08</v>
      </c>
      <c r="K110" s="3">
        <f>I110-J110</f>
        <v>1.7843230223649558</v>
      </c>
      <c r="L110" s="3"/>
      <c r="M110" s="3"/>
      <c r="N110" s="3"/>
      <c r="O110" s="3"/>
    </row>
    <row r="111" spans="1:15" ht="12" customHeight="1">
      <c r="A111">
        <f t="shared" si="3"/>
        <v>7938</v>
      </c>
      <c r="B111" s="5">
        <f t="shared" si="4"/>
        <v>1984</v>
      </c>
      <c r="C111" s="8">
        <v>2</v>
      </c>
      <c r="E111" s="4">
        <f>_xlfn.AVERAGEIF('FRED data'!I$12:I$748,data!A111,'FRED data'!B$12:B$748)</f>
        <v>104.10000000000001</v>
      </c>
      <c r="F111" s="3">
        <f t="shared" si="5"/>
        <v>4.896968377436295</v>
      </c>
      <c r="G111" s="5">
        <f>_xlfn.AVERAGEIF('FRED data'!I$12:I$748,data!A111,'FRED data'!C$12:C$748)</f>
        <v>8481.333333333334</v>
      </c>
      <c r="H111">
        <f>_xlfn.AVERAGEIF('FRED data'!I$12:I$748,data!A111,'FRED data'!D$12:D$748)</f>
        <v>113521.33333333333</v>
      </c>
      <c r="I111" s="3">
        <f>100*G111/H111</f>
        <v>7.471136115385068</v>
      </c>
      <c r="J111" s="10">
        <v>6.07</v>
      </c>
      <c r="K111" s="3">
        <f>I111-J111</f>
        <v>1.4011361153850679</v>
      </c>
      <c r="L111" s="3"/>
      <c r="M111" s="3"/>
      <c r="N111" s="3"/>
      <c r="O111" s="3"/>
    </row>
    <row r="112" spans="1:15" ht="12" customHeight="1">
      <c r="A112">
        <f t="shared" si="3"/>
        <v>7939</v>
      </c>
      <c r="B112" s="5">
        <f t="shared" si="4"/>
        <v>1984</v>
      </c>
      <c r="C112" s="8">
        <v>3</v>
      </c>
      <c r="D112" s="12"/>
      <c r="E112" s="4">
        <f>_xlfn.AVERAGEIF('FRED data'!I$12:I$748,data!A112,'FRED data'!B$12:B$748)</f>
        <v>105.39999999999999</v>
      </c>
      <c r="F112" s="3">
        <f t="shared" si="5"/>
        <v>4.964264194535417</v>
      </c>
      <c r="G112" s="5">
        <f>_xlfn.AVERAGEIF('FRED data'!I$12:I$748,data!A112,'FRED data'!C$12:C$748)</f>
        <v>8474.333333333334</v>
      </c>
      <c r="H112">
        <f>_xlfn.AVERAGEIF('FRED data'!I$12:I$748,data!A112,'FRED data'!D$12:D$748)</f>
        <v>113837</v>
      </c>
      <c r="I112" s="3">
        <f>100*G112/H112</f>
        <v>7.444269730696815</v>
      </c>
      <c r="J112" s="10">
        <v>6.06</v>
      </c>
      <c r="K112" s="3">
        <f>I112-J112</f>
        <v>1.3842697306968157</v>
      </c>
      <c r="L112" s="3"/>
      <c r="M112" s="3"/>
      <c r="N112" s="3"/>
      <c r="O112" s="3"/>
    </row>
    <row r="113" spans="1:15" ht="12" customHeight="1">
      <c r="A113">
        <f t="shared" si="3"/>
        <v>7940</v>
      </c>
      <c r="B113" s="5">
        <f t="shared" si="4"/>
        <v>1984</v>
      </c>
      <c r="C113">
        <v>4</v>
      </c>
      <c r="E113" s="4">
        <f>_xlfn.AVERAGEIF('FRED data'!I$12:I$748,data!A113,'FRED data'!B$12:B$748)</f>
        <v>106.46666666666668</v>
      </c>
      <c r="F113" s="3">
        <f t="shared" si="5"/>
        <v>4.027724402216393</v>
      </c>
      <c r="G113" s="5">
        <f>_xlfn.AVERAGEIF('FRED data'!I$12:I$748,data!A113,'FRED data'!C$12:C$748)</f>
        <v>8312.333333333334</v>
      </c>
      <c r="H113">
        <f>_xlfn.AVERAGEIF('FRED data'!I$12:I$748,data!A113,'FRED data'!D$12:D$748)</f>
        <v>114256.66666666667</v>
      </c>
      <c r="I113" s="3">
        <f>100*G113/H113</f>
        <v>7.275140764944424</v>
      </c>
      <c r="J113" s="10">
        <v>6.05</v>
      </c>
      <c r="K113" s="3">
        <f>I113-J113</f>
        <v>1.225140764944424</v>
      </c>
      <c r="L113" s="3"/>
      <c r="M113" s="3"/>
      <c r="N113" s="3"/>
      <c r="O113" s="3"/>
    </row>
    <row r="114" spans="1:15" ht="12" customHeight="1">
      <c r="A114">
        <f t="shared" si="3"/>
        <v>7941</v>
      </c>
      <c r="B114" s="5">
        <f t="shared" si="4"/>
        <v>1985</v>
      </c>
      <c r="C114">
        <v>1</v>
      </c>
      <c r="E114" s="4">
        <f>_xlfn.AVERAGEIF('FRED data'!I$12:I$748,data!A114,'FRED data'!B$12:B$748)</f>
        <v>107.63333333333333</v>
      </c>
      <c r="F114" s="3">
        <f t="shared" si="5"/>
        <v>4.359376793326675</v>
      </c>
      <c r="G114" s="5">
        <f>_xlfn.AVERAGEIF('FRED data'!I$12:I$748,data!A114,'FRED data'!C$12:C$748)</f>
        <v>8361</v>
      </c>
      <c r="H114">
        <f>_xlfn.AVERAGEIF('FRED data'!I$12:I$748,data!A114,'FRED data'!D$12:D$748)</f>
        <v>114976.33333333333</v>
      </c>
      <c r="I114" s="3">
        <f>100*G114/H114</f>
        <v>7.271931324997318</v>
      </c>
      <c r="J114" s="10">
        <v>6.04</v>
      </c>
      <c r="K114" s="3">
        <f>I114-J114</f>
        <v>1.2319313249973183</v>
      </c>
      <c r="L114" s="3"/>
      <c r="M114" s="3"/>
      <c r="N114" s="3"/>
      <c r="O114" s="3"/>
    </row>
    <row r="115" spans="1:15" ht="12" customHeight="1">
      <c r="A115">
        <f t="shared" si="3"/>
        <v>7942</v>
      </c>
      <c r="B115" s="5">
        <f t="shared" si="4"/>
        <v>1985</v>
      </c>
      <c r="C115" s="8">
        <v>2</v>
      </c>
      <c r="E115" s="4">
        <f>_xlfn.AVERAGEIF('FRED data'!I$12:I$748,data!A115,'FRED data'!B$12:B$748)</f>
        <v>108.76666666666665</v>
      </c>
      <c r="F115" s="3">
        <f t="shared" si="5"/>
        <v>4.189810334018063</v>
      </c>
      <c r="G115" s="5">
        <f>_xlfn.AVERAGEIF('FRED data'!I$12:I$748,data!A115,'FRED data'!C$12:C$748)</f>
        <v>8385.666666666666</v>
      </c>
      <c r="H115">
        <f>_xlfn.AVERAGEIF('FRED data'!I$12:I$748,data!A115,'FRED data'!D$12:D$748)</f>
        <v>115176.66666666667</v>
      </c>
      <c r="I115" s="3">
        <f>100*G115/H115</f>
        <v>7.280699215697624</v>
      </c>
      <c r="J115" s="10">
        <v>6.03</v>
      </c>
      <c r="K115" s="3">
        <f>I115-J115</f>
        <v>1.2506992156976233</v>
      </c>
      <c r="L115" s="3"/>
      <c r="M115" s="3"/>
      <c r="N115" s="3"/>
      <c r="O115" s="3"/>
    </row>
    <row r="116" spans="1:15" ht="12" customHeight="1">
      <c r="A116">
        <f aca="true" t="shared" si="6" ref="A116:A131">A117-1</f>
        <v>7943</v>
      </c>
      <c r="B116" s="5">
        <f aca="true" t="shared" si="7" ref="B116:B128">A116/4-C116*0.25</f>
        <v>1985</v>
      </c>
      <c r="C116" s="8">
        <v>3</v>
      </c>
      <c r="D116" s="12"/>
      <c r="E116" s="4">
        <f>_xlfn.AVERAGEIF('FRED data'!I$12:I$748,data!A116,'FRED data'!B$12:B$748)</f>
        <v>109.73333333333333</v>
      </c>
      <c r="F116" s="3">
        <f t="shared" si="5"/>
        <v>3.539306081455962</v>
      </c>
      <c r="G116" s="5">
        <f>_xlfn.AVERAGEIF('FRED data'!I$12:I$748,data!A116,'FRED data'!C$12:C$748)</f>
        <v>8319</v>
      </c>
      <c r="H116">
        <f>_xlfn.AVERAGEIF('FRED data'!I$12:I$748,data!A116,'FRED data'!D$12:D$748)</f>
        <v>115505.33333333333</v>
      </c>
      <c r="I116" s="3">
        <f>100*G116/H116</f>
        <v>7.202264830484018</v>
      </c>
      <c r="J116" s="10">
        <v>6.02</v>
      </c>
      <c r="K116" s="3">
        <f>I116-J116</f>
        <v>1.1822648304840184</v>
      </c>
      <c r="L116" s="3"/>
      <c r="M116" s="3"/>
      <c r="N116" s="3"/>
      <c r="O116" s="3"/>
    </row>
    <row r="117" spans="1:15" ht="12" customHeight="1">
      <c r="A117">
        <f t="shared" si="6"/>
        <v>7944</v>
      </c>
      <c r="B117" s="5">
        <f t="shared" si="7"/>
        <v>1985</v>
      </c>
      <c r="C117">
        <v>4</v>
      </c>
      <c r="E117" s="4">
        <f>_xlfn.AVERAGEIF('FRED data'!I$12:I$748,data!A117,'FRED data'!B$12:B$748)</f>
        <v>111</v>
      </c>
      <c r="F117" s="3">
        <f t="shared" si="5"/>
        <v>4.590808471011698</v>
      </c>
      <c r="G117" s="5">
        <f>_xlfn.AVERAGEIF('FRED data'!I$12:I$748,data!A117,'FRED data'!C$12:C$748)</f>
        <v>8188</v>
      </c>
      <c r="H117">
        <f>_xlfn.AVERAGEIF('FRED data'!I$12:I$748,data!A117,'FRED data'!D$12:D$748)</f>
        <v>116211.33333333333</v>
      </c>
      <c r="I117" s="3">
        <f>100*G117/H117</f>
        <v>7.04578440427497</v>
      </c>
      <c r="J117" s="10">
        <v>6.01</v>
      </c>
      <c r="K117" s="3">
        <f>I117-J117</f>
        <v>1.0357844042749704</v>
      </c>
      <c r="L117" s="3"/>
      <c r="M117" s="3"/>
      <c r="N117" s="3"/>
      <c r="O117" s="3"/>
    </row>
    <row r="118" spans="1:15" ht="12" customHeight="1">
      <c r="A118">
        <f t="shared" si="6"/>
        <v>7945</v>
      </c>
      <c r="B118" s="5">
        <f t="shared" si="7"/>
        <v>1986</v>
      </c>
      <c r="C118">
        <v>1</v>
      </c>
      <c r="E118" s="4">
        <f>_xlfn.AVERAGEIF('FRED data'!I$12:I$748,data!A118,'FRED data'!B$12:B$748)</f>
        <v>112.2</v>
      </c>
      <c r="F118" s="3">
        <f t="shared" si="5"/>
        <v>4.301116710504971</v>
      </c>
      <c r="G118" s="5">
        <f>_xlfn.AVERAGEIF('FRED data'!I$12:I$748,data!A118,'FRED data'!C$12:C$748)</f>
        <v>8193.333333333334</v>
      </c>
      <c r="H118">
        <f>_xlfn.AVERAGEIF('FRED data'!I$12:I$748,data!A118,'FRED data'!D$12:D$748)</f>
        <v>116928</v>
      </c>
      <c r="I118" s="3">
        <f>100*G118/H118</f>
        <v>7.007161101988689</v>
      </c>
      <c r="J118" s="10">
        <v>6</v>
      </c>
      <c r="K118" s="3">
        <f>I118-J118</f>
        <v>1.0071611019886886</v>
      </c>
      <c r="L118" s="3"/>
      <c r="M118" s="3"/>
      <c r="N118" s="3"/>
      <c r="O118" s="3"/>
    </row>
    <row r="119" spans="1:15" ht="12" customHeight="1">
      <c r="A119">
        <f t="shared" si="6"/>
        <v>7946</v>
      </c>
      <c r="B119" s="5">
        <f t="shared" si="7"/>
        <v>1986</v>
      </c>
      <c r="C119" s="8">
        <v>2</v>
      </c>
      <c r="E119" s="4">
        <f>_xlfn.AVERAGEIF('FRED data'!I$12:I$748,data!A119,'FRED data'!B$12:B$748)</f>
        <v>113.13333333333333</v>
      </c>
      <c r="F119" s="3">
        <f t="shared" si="5"/>
        <v>3.3136284173679087</v>
      </c>
      <c r="G119" s="5">
        <f>_xlfn.AVERAGEIF('FRED data'!I$12:I$748,data!A119,'FRED data'!C$12:C$748)</f>
        <v>8437</v>
      </c>
      <c r="H119">
        <f>_xlfn.AVERAGEIF('FRED data'!I$12:I$748,data!A119,'FRED data'!D$12:D$748)</f>
        <v>117642.66666666667</v>
      </c>
      <c r="I119" s="3">
        <f>100*G119/H119</f>
        <v>7.171717744129114</v>
      </c>
      <c r="J119" s="10">
        <v>5.99</v>
      </c>
      <c r="K119" s="3">
        <f>I119-J119</f>
        <v>1.1817177441291138</v>
      </c>
      <c r="L119" s="3"/>
      <c r="M119" s="3"/>
      <c r="N119" s="3"/>
      <c r="O119" s="3"/>
    </row>
    <row r="120" spans="1:15" ht="12" customHeight="1">
      <c r="A120">
        <f t="shared" si="6"/>
        <v>7947</v>
      </c>
      <c r="B120" s="5">
        <f t="shared" si="7"/>
        <v>1986</v>
      </c>
      <c r="C120" s="8">
        <v>3</v>
      </c>
      <c r="D120" s="12"/>
      <c r="E120" s="4">
        <f>_xlfn.AVERAGEIF('FRED data'!I$12:I$748,data!A120,'FRED data'!B$12:B$748)</f>
        <v>114.2</v>
      </c>
      <c r="F120" s="3">
        <f t="shared" si="5"/>
        <v>3.753693235957556</v>
      </c>
      <c r="G120" s="5">
        <f>_xlfn.AVERAGEIF('FRED data'!I$12:I$748,data!A120,'FRED data'!C$12:C$748)</f>
        <v>8254.666666666666</v>
      </c>
      <c r="H120">
        <f>_xlfn.AVERAGEIF('FRED data'!I$12:I$748,data!A120,'FRED data'!D$12:D$748)</f>
        <v>118224.66666666667</v>
      </c>
      <c r="I120" s="3">
        <f>100*G120/H120</f>
        <v>6.982186458550668</v>
      </c>
      <c r="J120" s="10">
        <v>5.97</v>
      </c>
      <c r="K120" s="3">
        <f>I120-J120</f>
        <v>1.0121864585506684</v>
      </c>
      <c r="L120" s="3"/>
      <c r="M120" s="3"/>
      <c r="N120" s="3"/>
      <c r="O120" s="3"/>
    </row>
    <row r="121" spans="1:15" ht="12" customHeight="1">
      <c r="A121">
        <f t="shared" si="6"/>
        <v>7948</v>
      </c>
      <c r="B121" s="5">
        <f t="shared" si="7"/>
        <v>1986</v>
      </c>
      <c r="C121">
        <v>4</v>
      </c>
      <c r="E121" s="4">
        <f>_xlfn.AVERAGEIF('FRED data'!I$12:I$748,data!A121,'FRED data'!B$12:B$748)</f>
        <v>115.3</v>
      </c>
      <c r="F121" s="3">
        <f t="shared" si="5"/>
        <v>3.834452021241219</v>
      </c>
      <c r="G121" s="5">
        <f>_xlfn.AVERAGEIF('FRED data'!I$12:I$748,data!A121,'FRED data'!C$12:C$748)</f>
        <v>8095</v>
      </c>
      <c r="H121">
        <f>_xlfn.AVERAGEIF('FRED data'!I$12:I$748,data!A121,'FRED data'!D$12:D$748)</f>
        <v>118587</v>
      </c>
      <c r="I121" s="3">
        <f>100*G121/H121</f>
        <v>6.826211979390658</v>
      </c>
      <c r="J121" s="10">
        <v>5.96</v>
      </c>
      <c r="K121" s="3">
        <f>I121-J121</f>
        <v>0.8662119793906582</v>
      </c>
      <c r="L121" s="3"/>
      <c r="M121" s="3"/>
      <c r="N121" s="3"/>
      <c r="O121" s="3"/>
    </row>
    <row r="122" spans="1:15" ht="12" customHeight="1">
      <c r="A122">
        <f t="shared" si="6"/>
        <v>7949</v>
      </c>
      <c r="B122" s="5">
        <f t="shared" si="7"/>
        <v>1987</v>
      </c>
      <c r="C122">
        <v>1</v>
      </c>
      <c r="E122" s="4">
        <f>_xlfn.AVERAGEIF('FRED data'!I$12:I$748,data!A122,'FRED data'!B$12:B$748)</f>
        <v>116.23333333333335</v>
      </c>
      <c r="F122" s="3">
        <f t="shared" si="5"/>
        <v>3.2248950953931654</v>
      </c>
      <c r="G122" s="5">
        <f>_xlfn.AVERAGEIF('FRED data'!I$12:I$748,data!A122,'FRED data'!C$12:C$748)</f>
        <v>7873</v>
      </c>
      <c r="H122">
        <f>_xlfn.AVERAGEIF('FRED data'!I$12:I$748,data!A122,'FRED data'!D$12:D$748)</f>
        <v>119079</v>
      </c>
      <c r="I122" s="3">
        <f>100*G122/H122</f>
        <v>6.611577188253176</v>
      </c>
      <c r="J122" s="10">
        <v>5.95</v>
      </c>
      <c r="K122" s="3">
        <f>I122-J122</f>
        <v>0.661577188253176</v>
      </c>
      <c r="L122" s="3"/>
      <c r="M122" s="3"/>
      <c r="N122" s="3"/>
      <c r="O122" s="3"/>
    </row>
    <row r="123" spans="1:15" ht="12" customHeight="1">
      <c r="A123">
        <f t="shared" si="6"/>
        <v>7950</v>
      </c>
      <c r="B123" s="5">
        <f t="shared" si="7"/>
        <v>1987</v>
      </c>
      <c r="C123" s="8">
        <v>2</v>
      </c>
      <c r="E123" s="4">
        <f>_xlfn.AVERAGEIF('FRED data'!I$12:I$748,data!A123,'FRED data'!B$12:B$748)</f>
        <v>117.63333333333333</v>
      </c>
      <c r="F123" s="3">
        <f t="shared" si="5"/>
        <v>4.789110799847407</v>
      </c>
      <c r="G123" s="5">
        <f>_xlfn.AVERAGEIF('FRED data'!I$12:I$748,data!A123,'FRED data'!C$12:C$748)</f>
        <v>7504.666666666667</v>
      </c>
      <c r="H123">
        <f>_xlfn.AVERAGEIF('FRED data'!I$12:I$748,data!A123,'FRED data'!D$12:D$748)</f>
        <v>119662.66666666667</v>
      </c>
      <c r="I123" s="3">
        <f>100*G123/H123</f>
        <v>6.271518825141788</v>
      </c>
      <c r="J123" s="10">
        <v>5.93</v>
      </c>
      <c r="K123" s="3">
        <f>I123-J123</f>
        <v>0.34151882514178844</v>
      </c>
      <c r="L123" s="3"/>
      <c r="M123" s="3"/>
      <c r="N123" s="3"/>
      <c r="O123" s="3"/>
    </row>
    <row r="124" spans="1:15" ht="12" customHeight="1">
      <c r="A124">
        <f t="shared" si="6"/>
        <v>7951</v>
      </c>
      <c r="B124" s="5">
        <f t="shared" si="7"/>
        <v>1987</v>
      </c>
      <c r="C124" s="8">
        <v>3</v>
      </c>
      <c r="D124" s="12"/>
      <c r="E124" s="4">
        <f>_xlfn.AVERAGEIF('FRED data'!I$12:I$748,data!A124,'FRED data'!B$12:B$748)</f>
        <v>118.73333333333333</v>
      </c>
      <c r="F124" s="3">
        <f t="shared" si="5"/>
        <v>3.723056069734909</v>
      </c>
      <c r="G124" s="5">
        <f>_xlfn.AVERAGEIF('FRED data'!I$12:I$748,data!A124,'FRED data'!C$12:C$748)</f>
        <v>7210.333333333333</v>
      </c>
      <c r="H124">
        <f>_xlfn.AVERAGEIF('FRED data'!I$12:I$748,data!A124,'FRED data'!D$12:D$748)</f>
        <v>120077</v>
      </c>
      <c r="I124" s="3">
        <f>100*G124/H124</f>
        <v>6.004758058023879</v>
      </c>
      <c r="J124" s="10">
        <v>5.92</v>
      </c>
      <c r="K124" s="3">
        <f>I124-J124</f>
        <v>0.08475805802387892</v>
      </c>
      <c r="L124" s="3"/>
      <c r="M124" s="3"/>
      <c r="N124" s="3"/>
      <c r="O124" s="3"/>
    </row>
    <row r="125" spans="1:15" ht="12" customHeight="1">
      <c r="A125">
        <f t="shared" si="6"/>
        <v>7952</v>
      </c>
      <c r="B125" s="5">
        <f t="shared" si="7"/>
        <v>1987</v>
      </c>
      <c r="C125">
        <v>4</v>
      </c>
      <c r="E125" s="4">
        <f>_xlfn.AVERAGEIF('FRED data'!I$12:I$748,data!A125,'FRED data'!B$12:B$748)</f>
        <v>120.09999999999998</v>
      </c>
      <c r="F125" s="3">
        <f t="shared" si="5"/>
        <v>4.57785875939436</v>
      </c>
      <c r="G125" s="5">
        <f>_xlfn.AVERAGEIF('FRED data'!I$12:I$748,data!A125,'FRED data'!C$12:C$748)</f>
        <v>7066</v>
      </c>
      <c r="H125">
        <f>_xlfn.AVERAGEIF('FRED data'!I$12:I$748,data!A125,'FRED data'!D$12:D$748)</f>
        <v>120592.66666666667</v>
      </c>
      <c r="I125" s="3">
        <f>100*G125/H125</f>
        <v>5.859394435261403</v>
      </c>
      <c r="J125" s="10">
        <v>5.9</v>
      </c>
      <c r="K125" s="3">
        <f>I125-J125</f>
        <v>-0.040605564738597444</v>
      </c>
      <c r="L125" s="3"/>
      <c r="M125" s="3"/>
      <c r="N125" s="3"/>
      <c r="O125" s="3"/>
    </row>
    <row r="126" spans="1:15" ht="12" customHeight="1">
      <c r="A126">
        <f t="shared" si="6"/>
        <v>7953</v>
      </c>
      <c r="B126" s="5">
        <f t="shared" si="7"/>
        <v>1988</v>
      </c>
      <c r="C126">
        <v>1</v>
      </c>
      <c r="E126" s="4">
        <f>_xlfn.AVERAGEIF('FRED data'!I$12:I$748,data!A126,'FRED data'!B$12:B$748)</f>
        <v>121.26666666666667</v>
      </c>
      <c r="F126" s="3">
        <f t="shared" si="5"/>
        <v>3.8668993319898703</v>
      </c>
      <c r="G126" s="5">
        <f>_xlfn.AVERAGEIF('FRED data'!I$12:I$748,data!A126,'FRED data'!C$12:C$748)</f>
        <v>6919.333333333333</v>
      </c>
      <c r="H126">
        <f>_xlfn.AVERAGEIF('FRED data'!I$12:I$748,data!A126,'FRED data'!D$12:D$748)</f>
        <v>121012.66666666667</v>
      </c>
      <c r="I126" s="3">
        <f>100*G126/H126</f>
        <v>5.717858736550994</v>
      </c>
      <c r="J126" s="10">
        <v>5.89</v>
      </c>
      <c r="K126" s="3">
        <f>I126-J126</f>
        <v>-0.1721412634490056</v>
      </c>
      <c r="L126" s="3"/>
      <c r="M126" s="3"/>
      <c r="N126" s="3"/>
      <c r="O126" s="3"/>
    </row>
    <row r="127" spans="1:15" ht="12" customHeight="1">
      <c r="A127">
        <f t="shared" si="6"/>
        <v>7954</v>
      </c>
      <c r="B127" s="5">
        <f t="shared" si="7"/>
        <v>1988</v>
      </c>
      <c r="C127" s="8">
        <v>2</v>
      </c>
      <c r="E127" s="4">
        <f>_xlfn.AVERAGEIF('FRED data'!I$12:I$748,data!A127,'FRED data'!B$12:B$748)</f>
        <v>122.73333333333333</v>
      </c>
      <c r="F127" s="3">
        <f t="shared" si="5"/>
        <v>4.8088010859821395</v>
      </c>
      <c r="G127" s="5">
        <f>_xlfn.AVERAGEIF('FRED data'!I$12:I$748,data!A127,'FRED data'!C$12:C$748)</f>
        <v>6642</v>
      </c>
      <c r="H127">
        <f>_xlfn.AVERAGEIF('FRED data'!I$12:I$748,data!A127,'FRED data'!D$12:D$748)</f>
        <v>121265</v>
      </c>
      <c r="I127" s="3">
        <f>100*G127/H127</f>
        <v>5.477260545087206</v>
      </c>
      <c r="J127" s="10">
        <v>5.87</v>
      </c>
      <c r="K127" s="3">
        <f>I127-J127</f>
        <v>-0.3927394549127943</v>
      </c>
      <c r="L127" s="3"/>
      <c r="M127" s="3"/>
      <c r="N127" s="3"/>
      <c r="O127" s="3"/>
    </row>
    <row r="128" spans="1:15" ht="12" customHeight="1">
      <c r="A128">
        <f t="shared" si="6"/>
        <v>7955</v>
      </c>
      <c r="B128" s="5">
        <f t="shared" si="7"/>
        <v>1988</v>
      </c>
      <c r="C128" s="8">
        <v>3</v>
      </c>
      <c r="D128" s="12"/>
      <c r="E128" s="4">
        <f>_xlfn.AVERAGEIF('FRED data'!I$12:I$748,data!A128,'FRED data'!B$12:B$748)</f>
        <v>124.10000000000001</v>
      </c>
      <c r="F128" s="3">
        <f t="shared" si="5"/>
        <v>4.429484831877417</v>
      </c>
      <c r="G128" s="5">
        <f>_xlfn.AVERAGEIF('FRED data'!I$12:I$748,data!A128,'FRED data'!C$12:C$748)</f>
        <v>6684</v>
      </c>
      <c r="H128">
        <f>_xlfn.AVERAGEIF('FRED data'!I$12:I$748,data!A128,'FRED data'!D$12:D$748)</f>
        <v>121916.66666666667</v>
      </c>
      <c r="I128" s="3">
        <f>100*G128/H128</f>
        <v>5.482433356117566</v>
      </c>
      <c r="J128" s="10">
        <v>5.85</v>
      </c>
      <c r="K128" s="3">
        <f>I128-J128</f>
        <v>-0.36756664388243365</v>
      </c>
      <c r="L128" s="3"/>
      <c r="M128" s="3"/>
      <c r="N128" s="3"/>
      <c r="O128" s="3"/>
    </row>
    <row r="129" spans="1:15" ht="12" customHeight="1">
      <c r="A129">
        <f t="shared" si="6"/>
        <v>7956</v>
      </c>
      <c r="B129" s="5">
        <f>A129/4-C129*0.25</f>
        <v>1988</v>
      </c>
      <c r="C129">
        <v>4</v>
      </c>
      <c r="E129" s="4">
        <f>_xlfn.AVERAGEIF('FRED data'!I$12:I$748,data!A129,'FRED data'!B$12:B$748)</f>
        <v>125.60000000000001</v>
      </c>
      <c r="F129" s="3">
        <f t="shared" si="5"/>
        <v>4.805824729414709</v>
      </c>
      <c r="G129" s="5">
        <f>_xlfn.AVERAGEIF('FRED data'!I$12:I$748,data!A129,'FRED data'!C$12:C$748)</f>
        <v>6541</v>
      </c>
      <c r="H129">
        <f>_xlfn.AVERAGEIF('FRED data'!I$12:I$748,data!A129,'FRED data'!D$12:D$748)</f>
        <v>122488.33333333333</v>
      </c>
      <c r="I129" s="3">
        <f>100*G129/H129</f>
        <v>5.340100417726859</v>
      </c>
      <c r="J129" s="10">
        <v>5.83</v>
      </c>
      <c r="K129" s="3">
        <f>I129-J129</f>
        <v>-0.4898995822731411</v>
      </c>
      <c r="L129" s="3"/>
      <c r="M129" s="3"/>
      <c r="N129" s="3"/>
      <c r="O129" s="3"/>
    </row>
    <row r="130" spans="1:15" ht="12" customHeight="1">
      <c r="A130">
        <f t="shared" si="6"/>
        <v>7957</v>
      </c>
      <c r="B130">
        <f>A130/4-C130*0.25</f>
        <v>1989</v>
      </c>
      <c r="C130">
        <v>1</v>
      </c>
      <c r="E130" s="4">
        <f>_xlfn.AVERAGEIF('FRED data'!I$12:I$748,data!A130,'FRED data'!B$12:B$748)</f>
        <v>126.93333333333334</v>
      </c>
      <c r="F130" s="3">
        <f aca="true" t="shared" si="8" ref="F130:F137">400*(LN(E130)-LN(E129))</f>
        <v>4.223904086001085</v>
      </c>
      <c r="G130" s="5">
        <f>_xlfn.AVERAGEIF('FRED data'!I$12:I$748,data!A130,'FRED data'!C$12:C$748)</f>
        <v>6415.333333333333</v>
      </c>
      <c r="H130">
        <f>_xlfn.AVERAGEIF('FRED data'!I$12:I$748,data!A130,'FRED data'!D$12:D$748)</f>
        <v>123250.66666666667</v>
      </c>
      <c r="I130" s="3">
        <f>100*G130/H130</f>
        <v>5.205110452411345</v>
      </c>
      <c r="J130" s="10">
        <v>5.81</v>
      </c>
      <c r="K130" s="3">
        <f>I130-J130</f>
        <v>-0.6048895475886544</v>
      </c>
      <c r="L130" s="3"/>
      <c r="M130" s="3"/>
      <c r="N130" s="3"/>
      <c r="O130" s="3"/>
    </row>
    <row r="131" spans="1:15" ht="12" customHeight="1">
      <c r="A131">
        <f t="shared" si="6"/>
        <v>7958</v>
      </c>
      <c r="B131">
        <v>1989</v>
      </c>
      <c r="C131" s="8">
        <v>2</v>
      </c>
      <c r="E131" s="4">
        <f>_xlfn.AVERAGEIF('FRED data'!I$12:I$748,data!A131,'FRED data'!B$12:B$748)</f>
        <v>128.3</v>
      </c>
      <c r="F131" s="3">
        <f t="shared" si="8"/>
        <v>4.283702948995938</v>
      </c>
      <c r="G131" s="5">
        <f>_xlfn.AVERAGEIF('FRED data'!I$12:I$748,data!A131,'FRED data'!C$12:C$748)</f>
        <v>6473.333333333333</v>
      </c>
      <c r="H131">
        <f>_xlfn.AVERAGEIF('FRED data'!I$12:I$748,data!A131,'FRED data'!D$12:D$748)</f>
        <v>123678</v>
      </c>
      <c r="I131" s="3">
        <f>100*G131/H131</f>
        <v>5.234021679953858</v>
      </c>
      <c r="J131" s="10">
        <v>5.79</v>
      </c>
      <c r="K131" s="3">
        <f>I131-J131</f>
        <v>-0.5559783200461421</v>
      </c>
      <c r="L131" s="3"/>
      <c r="M131" s="3"/>
      <c r="N131" s="3"/>
      <c r="O131" s="3"/>
    </row>
    <row r="132" spans="1:15" ht="12" customHeight="1">
      <c r="A132">
        <f>A133-1</f>
        <v>7959</v>
      </c>
      <c r="B132">
        <v>1989</v>
      </c>
      <c r="C132" s="8">
        <v>3</v>
      </c>
      <c r="D132" s="12"/>
      <c r="E132" s="4">
        <f>_xlfn.AVERAGEIF('FRED data'!I$12:I$748,data!A132,'FRED data'!B$12:B$748)</f>
        <v>129.53333333333333</v>
      </c>
      <c r="F132" s="3">
        <f t="shared" si="8"/>
        <v>3.8267906614557035</v>
      </c>
      <c r="G132" s="5">
        <f>_xlfn.AVERAGEIF('FRED data'!I$12:I$748,data!A132,'FRED data'!C$12:C$748)</f>
        <v>6532</v>
      </c>
      <c r="H132">
        <f>_xlfn.AVERAGEIF('FRED data'!I$12:I$748,data!A132,'FRED data'!D$12:D$748)</f>
        <v>124025.66666666667</v>
      </c>
      <c r="I132" s="3">
        <f>100*G132/H132</f>
        <v>5.266651795192931</v>
      </c>
      <c r="J132" s="10">
        <v>5.77</v>
      </c>
      <c r="K132" s="3">
        <f>I132-J132</f>
        <v>-0.503348204807069</v>
      </c>
      <c r="L132" s="3"/>
      <c r="M132" s="3"/>
      <c r="N132" s="3"/>
      <c r="O132" s="3"/>
    </row>
    <row r="133" spans="1:15" ht="12.75">
      <c r="A133">
        <f aca="true" t="shared" si="9" ref="A133:A164">B133*4+C133</f>
        <v>7960</v>
      </c>
      <c r="B133" s="8">
        <v>1989</v>
      </c>
      <c r="C133">
        <v>4</v>
      </c>
      <c r="E133" s="4">
        <f>_xlfn.AVERAGEIF('FRED data'!I$12:I$748,data!A133,'FRED data'!B$12:B$748)</f>
        <v>131.1</v>
      </c>
      <c r="F133" s="3">
        <f t="shared" si="8"/>
        <v>4.808856997769695</v>
      </c>
      <c r="G133" s="5">
        <f>_xlfn.AVERAGEIF('FRED data'!I$12:I$748,data!A133,'FRED data'!C$12:C$748)</f>
        <v>6674</v>
      </c>
      <c r="H133">
        <f>_xlfn.AVERAGEIF('FRED data'!I$12:I$748,data!A133,'FRED data'!D$12:D$748)</f>
        <v>124448.33333333333</v>
      </c>
      <c r="I133" s="3">
        <f>100*G133/H133</f>
        <v>5.362868124656819</v>
      </c>
      <c r="J133" s="10">
        <v>5.75</v>
      </c>
      <c r="K133" s="3">
        <f>I133-J133</f>
        <v>-0.38713187534318116</v>
      </c>
      <c r="L133" s="3"/>
      <c r="M133" s="3"/>
      <c r="N133" s="3"/>
      <c r="O133" s="3"/>
    </row>
    <row r="134" spans="1:15" ht="12.75">
      <c r="A134">
        <f t="shared" si="9"/>
        <v>7961</v>
      </c>
      <c r="B134">
        <v>1990</v>
      </c>
      <c r="C134">
        <v>1</v>
      </c>
      <c r="D134">
        <v>3.95</v>
      </c>
      <c r="E134" s="4">
        <f>_xlfn.AVERAGEIF('FRED data'!I$12:I$748,data!A134,'FRED data'!B$12:B$748)</f>
        <v>132.76666666666665</v>
      </c>
      <c r="F134" s="3">
        <f t="shared" si="8"/>
        <v>5.053124299933742</v>
      </c>
      <c r="G134" s="5">
        <f>_xlfn.AVERAGEIF('FRED data'!I$12:I$748,data!A134,'FRED data'!C$12:C$748)</f>
        <v>6667</v>
      </c>
      <c r="H134">
        <f>_xlfn.AVERAGEIF('FRED data'!I$12:I$748,data!A134,'FRED data'!D$12:D$748)</f>
        <v>125781.33333333333</v>
      </c>
      <c r="I134" s="3">
        <f>100*G134/H134</f>
        <v>5.3004685379918595</v>
      </c>
      <c r="J134" s="10">
        <v>5.73</v>
      </c>
      <c r="K134" s="3">
        <f>I134-J134</f>
        <v>-0.42953146200814096</v>
      </c>
      <c r="L134" s="3"/>
      <c r="M134" s="3"/>
      <c r="N134" s="3"/>
      <c r="O134" s="3"/>
    </row>
    <row r="135" spans="1:15" ht="12.75">
      <c r="A135">
        <f t="shared" si="9"/>
        <v>7962</v>
      </c>
      <c r="B135">
        <v>1990</v>
      </c>
      <c r="C135" s="8">
        <v>2</v>
      </c>
      <c r="D135">
        <v>4.21</v>
      </c>
      <c r="E135" s="4">
        <f>_xlfn.AVERAGEIF('FRED data'!I$12:I$748,data!A135,'FRED data'!B$12:B$748)</f>
        <v>134.5</v>
      </c>
      <c r="F135" s="3">
        <f t="shared" si="8"/>
        <v>5.188399008962108</v>
      </c>
      <c r="G135" s="5">
        <f>_xlfn.AVERAGEIF('FRED data'!I$12:I$748,data!A135,'FRED data'!C$12:C$748)</f>
        <v>6709.666666666667</v>
      </c>
      <c r="H135">
        <f>_xlfn.AVERAGEIF('FRED data'!I$12:I$748,data!A135,'FRED data'!D$12:D$748)</f>
        <v>125705</v>
      </c>
      <c r="I135" s="3">
        <f>100*G135/H135</f>
        <v>5.337629105180118</v>
      </c>
      <c r="J135" s="10">
        <v>5.71</v>
      </c>
      <c r="K135" s="3">
        <f>I135-J135</f>
        <v>-0.3723708948198823</v>
      </c>
      <c r="L135" s="3"/>
      <c r="M135" s="3"/>
      <c r="N135" s="3"/>
      <c r="O135" s="3"/>
    </row>
    <row r="136" spans="1:15" ht="12.75">
      <c r="A136">
        <f t="shared" si="9"/>
        <v>7963</v>
      </c>
      <c r="B136">
        <v>1990</v>
      </c>
      <c r="C136" s="8">
        <v>3</v>
      </c>
      <c r="D136">
        <f>(D135+D137)/2</f>
        <v>4.18</v>
      </c>
      <c r="E136" s="4">
        <f>_xlfn.AVERAGEIF('FRED data'!I$12:I$748,data!A136,'FRED data'!B$12:B$748)</f>
        <v>136.5</v>
      </c>
      <c r="F136" s="3">
        <f t="shared" si="8"/>
        <v>5.904166233248276</v>
      </c>
      <c r="G136" s="5">
        <f>_xlfn.AVERAGEIF('FRED data'!I$12:I$748,data!A136,'FRED data'!C$12:C$748)</f>
        <v>7159.333333333333</v>
      </c>
      <c r="H136">
        <f>_xlfn.AVERAGEIF('FRED data'!I$12:I$748,data!A136,'FRED data'!D$12:D$748)</f>
        <v>125871.33333333333</v>
      </c>
      <c r="I136" s="3">
        <f>100*G136/H136</f>
        <v>5.68781877790548</v>
      </c>
      <c r="J136" s="10">
        <v>5.69</v>
      </c>
      <c r="K136" s="3">
        <f>I136-J136</f>
        <v>-0.0021812220945207628</v>
      </c>
      <c r="L136" s="3"/>
      <c r="M136" s="3"/>
      <c r="N136" s="3"/>
      <c r="O136" s="3"/>
    </row>
    <row r="137" spans="1:15" ht="12.75">
      <c r="A137">
        <f t="shared" si="9"/>
        <v>7964</v>
      </c>
      <c r="B137">
        <v>1990</v>
      </c>
      <c r="C137">
        <v>4</v>
      </c>
      <c r="D137">
        <v>4.15</v>
      </c>
      <c r="E137" s="4">
        <f>_xlfn.AVERAGEIF('FRED data'!I$12:I$748,data!A137,'FRED data'!B$12:B$748)</f>
        <v>138.0666666666667</v>
      </c>
      <c r="F137" s="3">
        <f t="shared" si="8"/>
        <v>4.564818267343895</v>
      </c>
      <c r="G137" s="5">
        <f>_xlfn.AVERAGEIF('FRED data'!I$12:I$748,data!A137,'FRED data'!C$12:C$748)</f>
        <v>7708</v>
      </c>
      <c r="H137">
        <f>_xlfn.AVERAGEIF('FRED data'!I$12:I$748,data!A137,'FRED data'!D$12:D$748)</f>
        <v>126069</v>
      </c>
      <c r="I137" s="3">
        <f>100*G137/H137</f>
        <v>6.114112113207846</v>
      </c>
      <c r="J137" s="10">
        <v>5.67</v>
      </c>
      <c r="K137" s="3">
        <f>I137-J137</f>
        <v>0.44411211320784627</v>
      </c>
      <c r="L137" s="3"/>
      <c r="M137" s="3"/>
      <c r="N137" s="3"/>
      <c r="O137" s="3"/>
    </row>
    <row r="138" spans="1:15" ht="12.75">
      <c r="A138">
        <f t="shared" si="9"/>
        <v>7965</v>
      </c>
      <c r="B138">
        <v>1991</v>
      </c>
      <c r="C138">
        <v>1</v>
      </c>
      <c r="D138">
        <v>4.05</v>
      </c>
      <c r="E138" s="4">
        <f>_xlfn.AVERAGEIF('FRED data'!I$12:I$748,data!A138,'FRED data'!B$12:B$748)</f>
        <v>140.06666666666666</v>
      </c>
      <c r="F138" s="3">
        <f aca="true" t="shared" si="10" ref="F138:F201">400*(LN(E138)-LN(E137))</f>
        <v>5.7527357797663825</v>
      </c>
      <c r="G138" s="5">
        <f>_xlfn.AVERAGEIF('FRED data'!I$12:I$748,data!A138,'FRED data'!C$12:C$748)</f>
        <v>8288.666666666666</v>
      </c>
      <c r="H138">
        <f>_xlfn.AVERAGEIF('FRED data'!I$12:I$748,data!A138,'FRED data'!D$12:D$748)</f>
        <v>126071</v>
      </c>
      <c r="I138" s="3">
        <f>100*G138/H138</f>
        <v>6.574602142179142</v>
      </c>
      <c r="J138" s="10">
        <v>5.66</v>
      </c>
      <c r="K138" s="3">
        <f>I138-J138</f>
        <v>0.9146021421791417</v>
      </c>
      <c r="L138" s="3"/>
      <c r="M138" s="3"/>
      <c r="N138" s="3"/>
      <c r="O138" s="3"/>
    </row>
    <row r="139" spans="1:15" ht="12.75">
      <c r="A139">
        <f t="shared" si="9"/>
        <v>7966</v>
      </c>
      <c r="B139">
        <v>1991</v>
      </c>
      <c r="C139" s="8">
        <v>2</v>
      </c>
      <c r="D139">
        <v>4.08</v>
      </c>
      <c r="E139" s="4">
        <f>_xlfn.AVERAGEIF('FRED data'!I$12:I$748,data!A139,'FRED data'!B$12:B$748)</f>
        <v>141.33333333333334</v>
      </c>
      <c r="F139" s="3">
        <f t="shared" si="10"/>
        <v>3.6010667284230635</v>
      </c>
      <c r="G139" s="5">
        <f>_xlfn.AVERAGEIF('FRED data'!I$12:I$748,data!A139,'FRED data'!C$12:C$748)</f>
        <v>8622.333333333334</v>
      </c>
      <c r="H139">
        <f>_xlfn.AVERAGEIF('FRED data'!I$12:I$748,data!A139,'FRED data'!D$12:D$748)</f>
        <v>126351.66666666667</v>
      </c>
      <c r="I139" s="3">
        <f>100*G139/H139</f>
        <v>6.824075661843268</v>
      </c>
      <c r="J139" s="10">
        <v>5.64</v>
      </c>
      <c r="K139" s="3">
        <f>I139-J139</f>
        <v>1.1840756618432682</v>
      </c>
      <c r="L139" s="3"/>
      <c r="M139" s="3"/>
      <c r="N139" s="3"/>
      <c r="O139" s="3"/>
    </row>
    <row r="140" spans="1:15" ht="12.75">
      <c r="A140">
        <f t="shared" si="9"/>
        <v>7967</v>
      </c>
      <c r="B140">
        <v>1991</v>
      </c>
      <c r="C140" s="8">
        <v>3</v>
      </c>
      <c r="D140">
        <f>(D139+D141)/2</f>
        <v>4.04</v>
      </c>
      <c r="E140" s="4">
        <f>_xlfn.AVERAGEIF('FRED data'!I$12:I$748,data!A140,'FRED data'!B$12:B$748)</f>
        <v>142.86666666666667</v>
      </c>
      <c r="F140" s="3">
        <f t="shared" si="10"/>
        <v>4.316251123007575</v>
      </c>
      <c r="G140" s="5">
        <f>_xlfn.AVERAGEIF('FRED data'!I$12:I$748,data!A140,'FRED data'!C$12:C$748)</f>
        <v>8658</v>
      </c>
      <c r="H140">
        <f>_xlfn.AVERAGEIF('FRED data'!I$12:I$748,data!A140,'FRED data'!D$12:D$748)</f>
        <v>126318</v>
      </c>
      <c r="I140" s="3">
        <f>100*G140/H140</f>
        <v>6.854130052724077</v>
      </c>
      <c r="J140" s="10">
        <v>5.62</v>
      </c>
      <c r="K140" s="3">
        <f>I140-J140</f>
        <v>1.234130052724077</v>
      </c>
      <c r="L140" s="3"/>
      <c r="M140" s="3"/>
      <c r="N140" s="3"/>
      <c r="O140" s="3"/>
    </row>
    <row r="141" spans="1:15" ht="12.75">
      <c r="A141">
        <f t="shared" si="9"/>
        <v>7968</v>
      </c>
      <c r="B141" s="8">
        <v>1991</v>
      </c>
      <c r="C141">
        <v>4</v>
      </c>
      <c r="D141" s="9">
        <v>4</v>
      </c>
      <c r="E141" s="4">
        <f>_xlfn.AVERAGEIF('FRED data'!I$12:I$748,data!A141,'FRED data'!B$12:B$748)</f>
        <v>144.2</v>
      </c>
      <c r="F141" s="3">
        <f t="shared" si="10"/>
        <v>3.7157721917928654</v>
      </c>
      <c r="G141" s="5">
        <f>_xlfn.AVERAGEIF('FRED data'!I$12:I$748,data!A141,'FRED data'!C$12:C$748)</f>
        <v>8990.333333333334</v>
      </c>
      <c r="H141">
        <f>_xlfn.AVERAGEIF('FRED data'!I$12:I$748,data!A141,'FRED data'!D$12:D$748)</f>
        <v>126669</v>
      </c>
      <c r="I141" s="3">
        <f>100*G141/H141</f>
        <v>7.0975008355109255</v>
      </c>
      <c r="J141" s="10">
        <v>5.6</v>
      </c>
      <c r="K141" s="3">
        <f>I141-J141</f>
        <v>1.4975008355109258</v>
      </c>
      <c r="L141" s="3"/>
      <c r="M141" s="3"/>
      <c r="N141" s="3"/>
      <c r="O141" s="3"/>
    </row>
    <row r="142" spans="1:15" ht="12.75">
      <c r="A142">
        <f t="shared" si="9"/>
        <v>7969</v>
      </c>
      <c r="B142" s="8">
        <v>1992</v>
      </c>
      <c r="C142">
        <v>1</v>
      </c>
      <c r="D142" s="9">
        <v>3.7</v>
      </c>
      <c r="E142" s="4">
        <f>_xlfn.AVERAGEIF('FRED data'!I$12:I$748,data!A142,'FRED data'!B$12:B$748)</f>
        <v>145.46666666666667</v>
      </c>
      <c r="F142" s="3">
        <f t="shared" si="10"/>
        <v>3.498296175983029</v>
      </c>
      <c r="G142" s="5">
        <f>_xlfn.AVERAGEIF('FRED data'!I$12:I$748,data!A142,'FRED data'!C$12:C$748)</f>
        <v>9399</v>
      </c>
      <c r="H142">
        <f>_xlfn.AVERAGEIF('FRED data'!I$12:I$748,data!A142,'FRED data'!D$12:D$748)</f>
        <v>127357.33333333333</v>
      </c>
      <c r="I142" s="3">
        <f>100*G142/H142</f>
        <v>7.380022613538809</v>
      </c>
      <c r="J142" s="10">
        <v>5.59</v>
      </c>
      <c r="K142" s="3">
        <f>I142-J142</f>
        <v>1.7900226135388095</v>
      </c>
      <c r="L142" s="3"/>
      <c r="M142" s="3"/>
      <c r="N142" s="3"/>
      <c r="O142" s="3"/>
    </row>
    <row r="143" spans="1:15" ht="12.75">
      <c r="A143">
        <f t="shared" si="9"/>
        <v>7970</v>
      </c>
      <c r="B143" s="8">
        <v>1992</v>
      </c>
      <c r="C143" s="8">
        <v>2</v>
      </c>
      <c r="D143" s="9">
        <v>3.9</v>
      </c>
      <c r="E143" s="4">
        <f>_xlfn.AVERAGEIF('FRED data'!I$12:I$748,data!A143,'FRED data'!B$12:B$748)</f>
        <v>146.73333333333335</v>
      </c>
      <c r="F143" s="3">
        <f t="shared" si="10"/>
        <v>3.467966053378291</v>
      </c>
      <c r="G143" s="5">
        <f>_xlfn.AVERAGEIF('FRED data'!I$12:I$748,data!A143,'FRED data'!C$12:C$748)</f>
        <v>9733</v>
      </c>
      <c r="H143">
        <f>_xlfn.AVERAGEIF('FRED data'!I$12:I$748,data!A143,'FRED data'!D$12:D$748)</f>
        <v>128139.66666666667</v>
      </c>
      <c r="I143" s="3">
        <f>100*G143/H143</f>
        <v>7.595618322715579</v>
      </c>
      <c r="J143" s="10">
        <v>5.57</v>
      </c>
      <c r="K143" s="3">
        <f>I143-J143</f>
        <v>2.0256183227155784</v>
      </c>
      <c r="L143" s="3"/>
      <c r="M143" s="3"/>
      <c r="N143" s="3"/>
      <c r="O143" s="3"/>
    </row>
    <row r="144" spans="1:15" ht="12.75">
      <c r="A144">
        <f t="shared" si="9"/>
        <v>7971</v>
      </c>
      <c r="B144" s="8">
        <v>1992</v>
      </c>
      <c r="C144" s="8">
        <v>3</v>
      </c>
      <c r="D144" s="9">
        <v>3.75</v>
      </c>
      <c r="E144" s="4">
        <f>_xlfn.AVERAGEIF('FRED data'!I$12:I$748,data!A144,'FRED data'!B$12:B$748)</f>
        <v>147.86666666666667</v>
      </c>
      <c r="F144" s="3">
        <f t="shared" si="10"/>
        <v>3.077634553540065</v>
      </c>
      <c r="G144" s="5">
        <f>_xlfn.AVERAGEIF('FRED data'!I$12:I$748,data!A144,'FRED data'!C$12:C$748)</f>
        <v>9806</v>
      </c>
      <c r="H144">
        <f>_xlfn.AVERAGEIF('FRED data'!I$12:I$748,data!A144,'FRED data'!D$12:D$748)</f>
        <v>128559</v>
      </c>
      <c r="I144" s="3">
        <f>100*G144/H144</f>
        <v>7.627626226090745</v>
      </c>
      <c r="J144" s="10">
        <v>5.55</v>
      </c>
      <c r="K144" s="3">
        <f>I144-J144</f>
        <v>2.0776262260907448</v>
      </c>
      <c r="L144" s="3"/>
      <c r="M144" s="3"/>
      <c r="N144" s="3"/>
      <c r="O144" s="3"/>
    </row>
    <row r="145" spans="1:15" ht="12.75">
      <c r="A145">
        <f t="shared" si="9"/>
        <v>7972</v>
      </c>
      <c r="B145" s="8">
        <v>1992</v>
      </c>
      <c r="C145">
        <v>4</v>
      </c>
      <c r="D145" s="9">
        <v>3.6</v>
      </c>
      <c r="E145" s="4">
        <f>_xlfn.AVERAGEIF('FRED data'!I$12:I$748,data!A145,'FRED data'!B$12:B$748)</f>
        <v>149.20000000000002</v>
      </c>
      <c r="F145" s="3">
        <f t="shared" si="10"/>
        <v>3.5906883846234194</v>
      </c>
      <c r="G145" s="5">
        <f>_xlfn.AVERAGEIF('FRED data'!I$12:I$748,data!A145,'FRED data'!C$12:C$748)</f>
        <v>9506.666666666666</v>
      </c>
      <c r="H145">
        <f>_xlfn.AVERAGEIF('FRED data'!I$12:I$748,data!A145,'FRED data'!D$12:D$748)</f>
        <v>128340.33333333333</v>
      </c>
      <c r="I145" s="3">
        <f>100*G145/H145</f>
        <v>7.407388168437565</v>
      </c>
      <c r="J145" s="10">
        <v>5.54</v>
      </c>
      <c r="K145" s="3">
        <f>I145-J145</f>
        <v>1.8673881684375653</v>
      </c>
      <c r="L145" s="3"/>
      <c r="M145" s="3"/>
      <c r="N145" s="3"/>
      <c r="O145" s="3"/>
    </row>
    <row r="146" spans="1:15" ht="12.75">
      <c r="A146">
        <f t="shared" si="9"/>
        <v>7973</v>
      </c>
      <c r="B146" s="8">
        <v>1993</v>
      </c>
      <c r="C146" s="8">
        <v>1</v>
      </c>
      <c r="D146" s="9">
        <v>3.5</v>
      </c>
      <c r="E146" s="4">
        <f>_xlfn.AVERAGEIF('FRED data'!I$12:I$748,data!A146,'FRED data'!B$12:B$748)</f>
        <v>150.5</v>
      </c>
      <c r="F146" s="3">
        <f t="shared" si="10"/>
        <v>3.4701585677076707</v>
      </c>
      <c r="G146" s="5">
        <f>_xlfn.AVERAGEIF('FRED data'!I$12:I$748,data!A146,'FRED data'!C$12:C$748)</f>
        <v>9188</v>
      </c>
      <c r="H146">
        <f>_xlfn.AVERAGEIF('FRED data'!I$12:I$748,data!A146,'FRED data'!D$12:D$748)</f>
        <v>128485.33333333333</v>
      </c>
      <c r="I146" s="3">
        <f>100*G146/H146</f>
        <v>7.151010750902827</v>
      </c>
      <c r="J146" s="10">
        <v>5.52</v>
      </c>
      <c r="K146" s="3">
        <f>I146-J146</f>
        <v>1.6310107509028278</v>
      </c>
      <c r="L146" s="3"/>
      <c r="M146" s="3"/>
      <c r="N146" s="3"/>
      <c r="O146" s="3"/>
    </row>
    <row r="147" spans="1:15" ht="12.75">
      <c r="A147">
        <f t="shared" si="9"/>
        <v>7974</v>
      </c>
      <c r="B147" s="8">
        <v>1993</v>
      </c>
      <c r="C147" s="8">
        <v>2</v>
      </c>
      <c r="D147" s="9">
        <v>3.7</v>
      </c>
      <c r="E147" s="4">
        <f>_xlfn.AVERAGEIF('FRED data'!I$12:I$748,data!A147,'FRED data'!B$12:B$748)</f>
        <v>151.76666666666668</v>
      </c>
      <c r="F147" s="3">
        <f t="shared" si="10"/>
        <v>3.352467793478553</v>
      </c>
      <c r="G147" s="5">
        <f>_xlfn.AVERAGEIF('FRED data'!I$12:I$748,data!A147,'FRED data'!C$12:C$748)</f>
        <v>9126.666666666666</v>
      </c>
      <c r="H147">
        <f>_xlfn.AVERAGEIF('FRED data'!I$12:I$748,data!A147,'FRED data'!D$12:D$748)</f>
        <v>129086.33333333333</v>
      </c>
      <c r="I147" s="3">
        <f>100*G147/H147</f>
        <v>7.070203662148588</v>
      </c>
      <c r="J147" s="10">
        <v>5.51</v>
      </c>
      <c r="K147" s="3">
        <f>I147-J147</f>
        <v>1.560203662148588</v>
      </c>
      <c r="L147" s="3"/>
      <c r="M147" s="3"/>
      <c r="N147" s="3"/>
      <c r="O147" s="3"/>
    </row>
    <row r="148" spans="1:15" ht="12.75">
      <c r="A148">
        <f t="shared" si="9"/>
        <v>7975</v>
      </c>
      <c r="B148" s="8">
        <v>1993</v>
      </c>
      <c r="C148" s="8">
        <v>3</v>
      </c>
      <c r="D148" s="9">
        <v>3.45</v>
      </c>
      <c r="E148" s="4">
        <f>_xlfn.AVERAGEIF('FRED data'!I$12:I$748,data!A148,'FRED data'!B$12:B$748)</f>
        <v>152.66666666666666</v>
      </c>
      <c r="F148" s="3">
        <f t="shared" si="10"/>
        <v>2.365056709379587</v>
      </c>
      <c r="G148" s="5">
        <f>_xlfn.AVERAGEIF('FRED data'!I$12:I$748,data!A148,'FRED data'!C$12:C$748)</f>
        <v>8802.333333333334</v>
      </c>
      <c r="H148">
        <f>_xlfn.AVERAGEIF('FRED data'!I$12:I$748,data!A148,'FRED data'!D$12:D$748)</f>
        <v>129428</v>
      </c>
      <c r="I148" s="3">
        <f>100*G148/H148</f>
        <v>6.800949820234674</v>
      </c>
      <c r="J148" s="10">
        <v>5.49</v>
      </c>
      <c r="K148" s="3">
        <f>I148-J148</f>
        <v>1.3109498202346739</v>
      </c>
      <c r="L148" s="3"/>
      <c r="M148" s="3"/>
      <c r="N148" s="3"/>
      <c r="O148" s="3"/>
    </row>
    <row r="149" spans="1:15" ht="12.75">
      <c r="A149">
        <f t="shared" si="9"/>
        <v>7976</v>
      </c>
      <c r="B149" s="8">
        <v>1993</v>
      </c>
      <c r="C149" s="8">
        <v>4</v>
      </c>
      <c r="D149" s="9">
        <v>3.45</v>
      </c>
      <c r="E149" s="4">
        <f>_xlfn.AVERAGEIF('FRED data'!I$12:I$748,data!A149,'FRED data'!B$12:B$748)</f>
        <v>153.86666666666667</v>
      </c>
      <c r="F149" s="3">
        <f t="shared" si="10"/>
        <v>3.1318124318818974</v>
      </c>
      <c r="G149" s="5">
        <f>_xlfn.AVERAGEIF('FRED data'!I$12:I$748,data!A149,'FRED data'!C$12:C$748)</f>
        <v>8589.666666666666</v>
      </c>
      <c r="H149">
        <f>_xlfn.AVERAGEIF('FRED data'!I$12:I$748,data!A149,'FRED data'!D$12:D$748)</f>
        <v>129741.66666666667</v>
      </c>
      <c r="I149" s="3">
        <f>100*G149/H149</f>
        <v>6.620592202453593</v>
      </c>
      <c r="J149" s="10">
        <v>5.48</v>
      </c>
      <c r="K149" s="3">
        <f>I149-J149</f>
        <v>1.1405922024535924</v>
      </c>
      <c r="L149" s="3"/>
      <c r="M149" s="3"/>
      <c r="N149" s="3"/>
      <c r="O149" s="3"/>
    </row>
    <row r="150" spans="1:15" ht="12.75">
      <c r="A150">
        <f t="shared" si="9"/>
        <v>7977</v>
      </c>
      <c r="B150" s="8">
        <v>1994</v>
      </c>
      <c r="C150" s="8">
        <v>1</v>
      </c>
      <c r="D150" s="9">
        <v>3.45</v>
      </c>
      <c r="E150" s="4">
        <f>_xlfn.AVERAGEIF('FRED data'!I$12:I$748,data!A150,'FRED data'!B$12:B$748)</f>
        <v>154.86666666666667</v>
      </c>
      <c r="F150" s="3">
        <f t="shared" si="10"/>
        <v>2.591242056967502</v>
      </c>
      <c r="G150" s="5">
        <f>_xlfn.AVERAGEIF('FRED data'!I$12:I$748,data!A150,'FRED data'!C$12:C$748)</f>
        <v>8561</v>
      </c>
      <c r="H150">
        <f>_xlfn.AVERAGEIF('FRED data'!I$12:I$748,data!A150,'FRED data'!D$12:D$748)</f>
        <v>130555</v>
      </c>
      <c r="I150" s="3">
        <f>100*G150/H150</f>
        <v>6.557389605913217</v>
      </c>
      <c r="J150" s="10">
        <v>5.47</v>
      </c>
      <c r="K150" s="3">
        <f>I150-J150</f>
        <v>1.0873896059132173</v>
      </c>
      <c r="L150" s="3"/>
      <c r="M150" s="3"/>
      <c r="N150" s="3"/>
      <c r="O150" s="3"/>
    </row>
    <row r="151" spans="1:15" ht="12.75">
      <c r="A151">
        <f t="shared" si="9"/>
        <v>7978</v>
      </c>
      <c r="B151" s="8">
        <v>1994</v>
      </c>
      <c r="C151" s="8">
        <v>2</v>
      </c>
      <c r="D151" s="9">
        <v>3.5</v>
      </c>
      <c r="E151" s="4">
        <f>_xlfn.AVERAGEIF('FRED data'!I$12:I$748,data!A151,'FRED data'!B$12:B$748)</f>
        <v>155.9333333333333</v>
      </c>
      <c r="F151" s="3">
        <f t="shared" si="10"/>
        <v>2.745613525507906</v>
      </c>
      <c r="G151" s="5">
        <f>_xlfn.AVERAGEIF('FRED data'!I$12:I$748,data!A151,'FRED data'!C$12:C$748)</f>
        <v>8057.666666666667</v>
      </c>
      <c r="H151">
        <f>_xlfn.AVERAGEIF('FRED data'!I$12:I$748,data!A151,'FRED data'!D$12:D$748)</f>
        <v>130653.66666666667</v>
      </c>
      <c r="I151" s="3">
        <f>100*G151/H151</f>
        <v>6.16719520564546</v>
      </c>
      <c r="J151" s="10">
        <v>5.45</v>
      </c>
      <c r="K151" s="3">
        <f>I151-J151</f>
        <v>0.71719520564546</v>
      </c>
      <c r="L151" s="3"/>
      <c r="M151" s="3"/>
      <c r="N151" s="3"/>
      <c r="O151" s="3"/>
    </row>
    <row r="152" spans="1:15" ht="12.75">
      <c r="A152">
        <f t="shared" si="9"/>
        <v>7979</v>
      </c>
      <c r="B152" s="8">
        <v>1994</v>
      </c>
      <c r="C152" s="8">
        <v>3</v>
      </c>
      <c r="D152" s="9">
        <v>3.5</v>
      </c>
      <c r="E152" s="4">
        <f>_xlfn.AVERAGEIF('FRED data'!I$12:I$748,data!A152,'FRED data'!B$12:B$748)</f>
        <v>157.1</v>
      </c>
      <c r="F152" s="3">
        <f t="shared" si="10"/>
        <v>2.981591911842685</v>
      </c>
      <c r="G152" s="5">
        <f>_xlfn.AVERAGEIF('FRED data'!I$12:I$748,data!A152,'FRED data'!C$12:C$748)</f>
        <v>7871</v>
      </c>
      <c r="H152">
        <f>_xlfn.AVERAGEIF('FRED data'!I$12:I$748,data!A152,'FRED data'!D$12:D$748)</f>
        <v>131116</v>
      </c>
      <c r="I152" s="3">
        <f>100*G152/H152</f>
        <v>6.00308124103847</v>
      </c>
      <c r="J152" s="10">
        <v>5.44</v>
      </c>
      <c r="K152" s="3">
        <f>I152-J152</f>
        <v>0.5630812410384696</v>
      </c>
      <c r="L152" s="3"/>
      <c r="M152" s="3"/>
      <c r="N152" s="3"/>
      <c r="O152" s="3"/>
    </row>
    <row r="153" spans="1:15" ht="12.75">
      <c r="A153">
        <f t="shared" si="9"/>
        <v>7980</v>
      </c>
      <c r="B153" s="8">
        <v>1994</v>
      </c>
      <c r="C153" s="8">
        <v>4</v>
      </c>
      <c r="D153" s="9">
        <v>3.5</v>
      </c>
      <c r="E153" s="4">
        <f>_xlfn.AVERAGEIF('FRED data'!I$12:I$748,data!A153,'FRED data'!B$12:B$748)</f>
        <v>158.1</v>
      </c>
      <c r="F153" s="3">
        <f t="shared" si="10"/>
        <v>2.5380795815404866</v>
      </c>
      <c r="G153" s="5">
        <f>_xlfn.AVERAGEIF('FRED data'!I$12:I$748,data!A153,'FRED data'!C$12:C$748)</f>
        <v>7412.333333333333</v>
      </c>
      <c r="H153">
        <f>_xlfn.AVERAGEIF('FRED data'!I$12:I$748,data!A153,'FRED data'!D$12:D$748)</f>
        <v>131862</v>
      </c>
      <c r="I153" s="3">
        <f>100*G153/H153</f>
        <v>5.621280834003225</v>
      </c>
      <c r="J153" s="10">
        <v>5.43</v>
      </c>
      <c r="K153" s="3">
        <f>I153-J153</f>
        <v>0.1912808340032255</v>
      </c>
      <c r="L153" s="3"/>
      <c r="M153" s="3"/>
      <c r="N153" s="3"/>
      <c r="O153" s="3"/>
    </row>
    <row r="154" spans="1:15" ht="12.75">
      <c r="A154">
        <f t="shared" si="9"/>
        <v>7981</v>
      </c>
      <c r="B154" s="8">
        <v>1995</v>
      </c>
      <c r="C154" s="8">
        <v>1</v>
      </c>
      <c r="D154" s="9">
        <v>3.3</v>
      </c>
      <c r="E154" s="4">
        <f>_xlfn.AVERAGEIF('FRED data'!I$12:I$748,data!A154,'FRED data'!B$12:B$748)</f>
        <v>159.4333333333333</v>
      </c>
      <c r="F154" s="3">
        <f t="shared" si="10"/>
        <v>3.3592471210859287</v>
      </c>
      <c r="G154" s="5">
        <f>_xlfn.AVERAGEIF('FRED data'!I$12:I$748,data!A154,'FRED data'!C$12:C$748)</f>
        <v>7238.333333333333</v>
      </c>
      <c r="H154">
        <f>_xlfn.AVERAGEIF('FRED data'!I$12:I$748,data!A154,'FRED data'!D$12:D$748)</f>
        <v>132087</v>
      </c>
      <c r="I154" s="3">
        <f>100*G154/H154</f>
        <v>5.479974057502504</v>
      </c>
      <c r="J154" s="10">
        <v>5.42</v>
      </c>
      <c r="K154" s="3">
        <f>I154-J154</f>
        <v>0.05997405750250451</v>
      </c>
      <c r="L154" s="3"/>
      <c r="M154" s="3"/>
      <c r="N154" s="3"/>
      <c r="O154" s="3"/>
    </row>
    <row r="155" spans="1:15" ht="12.75">
      <c r="A155">
        <f t="shared" si="9"/>
        <v>7982</v>
      </c>
      <c r="B155" s="8">
        <v>1995</v>
      </c>
      <c r="C155" s="8">
        <v>2</v>
      </c>
      <c r="D155" s="9">
        <v>3.35</v>
      </c>
      <c r="E155" s="4">
        <f>_xlfn.AVERAGEIF('FRED data'!I$12:I$748,data!A155,'FRED data'!B$12:B$748)</f>
        <v>160.73333333333335</v>
      </c>
      <c r="F155" s="3">
        <f t="shared" si="10"/>
        <v>3.2483260243278522</v>
      </c>
      <c r="G155" s="5">
        <f>_xlfn.AVERAGEIF('FRED data'!I$12:I$748,data!A155,'FRED data'!C$12:C$748)</f>
        <v>7500.666666666667</v>
      </c>
      <c r="H155">
        <f>_xlfn.AVERAGEIF('FRED data'!I$12:I$748,data!A155,'FRED data'!D$12:D$748)</f>
        <v>132130</v>
      </c>
      <c r="I155" s="3">
        <f>100*G155/H155</f>
        <v>5.6767325109109725</v>
      </c>
      <c r="J155" s="10">
        <v>5.41</v>
      </c>
      <c r="K155" s="3">
        <f>I155-J155</f>
        <v>0.2667325109109724</v>
      </c>
      <c r="L155" s="3"/>
      <c r="M155" s="3"/>
      <c r="N155" s="3"/>
      <c r="O155" s="3"/>
    </row>
    <row r="156" spans="1:15" ht="12.75">
      <c r="A156">
        <f t="shared" si="9"/>
        <v>7983</v>
      </c>
      <c r="B156" s="8">
        <v>1995</v>
      </c>
      <c r="C156" s="8">
        <v>3</v>
      </c>
      <c r="D156" s="9">
        <v>3.2</v>
      </c>
      <c r="E156" s="4">
        <f>_xlfn.AVERAGEIF('FRED data'!I$12:I$748,data!A156,'FRED data'!B$12:B$748)</f>
        <v>161.8</v>
      </c>
      <c r="F156" s="3">
        <f t="shared" si="10"/>
        <v>2.6457310181722704</v>
      </c>
      <c r="G156" s="5">
        <f>_xlfn.AVERAGEIF('FRED data'!I$12:I$748,data!A156,'FRED data'!C$12:C$748)</f>
        <v>7496.333333333333</v>
      </c>
      <c r="H156">
        <f>_xlfn.AVERAGEIF('FRED data'!I$12:I$748,data!A156,'FRED data'!D$12:D$748)</f>
        <v>132430</v>
      </c>
      <c r="I156" s="3">
        <f>100*G156/H156</f>
        <v>5.660600568853985</v>
      </c>
      <c r="J156" s="10">
        <v>5.4</v>
      </c>
      <c r="K156" s="3">
        <f>I156-J156</f>
        <v>0.2606005688539845</v>
      </c>
      <c r="L156" s="3"/>
      <c r="M156" s="3"/>
      <c r="N156" s="3"/>
      <c r="O156" s="3"/>
    </row>
    <row r="157" spans="1:15" ht="12.75">
      <c r="A157">
        <f t="shared" si="9"/>
        <v>7984</v>
      </c>
      <c r="B157" s="8">
        <v>1995</v>
      </c>
      <c r="C157" s="8">
        <v>4</v>
      </c>
      <c r="D157" s="9">
        <v>3</v>
      </c>
      <c r="E157" s="4">
        <f>_xlfn.AVERAGEIF('FRED data'!I$12:I$748,data!A157,'FRED data'!B$12:B$748)</f>
        <v>162.9333333333333</v>
      </c>
      <c r="F157" s="3">
        <f t="shared" si="10"/>
        <v>2.792045825953693</v>
      </c>
      <c r="G157" s="5">
        <f>_xlfn.AVERAGEIF('FRED data'!I$12:I$748,data!A157,'FRED data'!C$12:C$748)</f>
        <v>7392.333333333333</v>
      </c>
      <c r="H157">
        <f>_xlfn.AVERAGEIF('FRED data'!I$12:I$748,data!A157,'FRED data'!D$12:D$748)</f>
        <v>132613.66666666666</v>
      </c>
      <c r="I157" s="3">
        <f>100*G157/H157</f>
        <v>5.574337486583836</v>
      </c>
      <c r="J157" s="10">
        <v>5.39</v>
      </c>
      <c r="K157" s="3">
        <f>I157-J157</f>
        <v>0.18433748658383653</v>
      </c>
      <c r="L157" s="3"/>
      <c r="M157" s="3"/>
      <c r="N157" s="3"/>
      <c r="O157" s="3"/>
    </row>
    <row r="158" spans="1:15" ht="12.75">
      <c r="A158">
        <f t="shared" si="9"/>
        <v>7985</v>
      </c>
      <c r="B158" s="8">
        <v>1996</v>
      </c>
      <c r="C158" s="8">
        <v>1</v>
      </c>
      <c r="D158" s="9">
        <v>3</v>
      </c>
      <c r="E158" s="4">
        <f>_xlfn.AVERAGEIF('FRED data'!I$12:I$748,data!A158,'FRED data'!B$12:B$748)</f>
        <v>164.03333333333333</v>
      </c>
      <c r="F158" s="3">
        <f t="shared" si="10"/>
        <v>2.691416005818681</v>
      </c>
      <c r="G158" s="5">
        <f>_xlfn.AVERAGEIF('FRED data'!I$12:I$748,data!A158,'FRED data'!C$12:C$748)</f>
        <v>7374</v>
      </c>
      <c r="H158">
        <f>_xlfn.AVERAGEIF('FRED data'!I$12:I$748,data!A158,'FRED data'!D$12:D$748)</f>
        <v>132916</v>
      </c>
      <c r="I158" s="3">
        <f>100*G158/H158</f>
        <v>5.5478648168768245</v>
      </c>
      <c r="J158" s="10">
        <v>5.38</v>
      </c>
      <c r="K158" s="3">
        <f>I158-J158</f>
        <v>0.16786481687682464</v>
      </c>
      <c r="L158" s="3"/>
      <c r="M158" s="3"/>
      <c r="N158" s="3"/>
      <c r="O158" s="3"/>
    </row>
    <row r="159" spans="1:15" ht="12.75">
      <c r="A159">
        <f t="shared" si="9"/>
        <v>7986</v>
      </c>
      <c r="B159" s="8">
        <v>1996</v>
      </c>
      <c r="C159" s="8">
        <v>2</v>
      </c>
      <c r="D159" s="9">
        <v>3</v>
      </c>
      <c r="E159" s="4">
        <f>_xlfn.AVERAGEIF('FRED data'!I$12:I$748,data!A159,'FRED data'!B$12:B$748)</f>
        <v>165</v>
      </c>
      <c r="F159" s="3">
        <f t="shared" si="10"/>
        <v>2.3503258787030745</v>
      </c>
      <c r="G159" s="5">
        <f>_xlfn.AVERAGEIF('FRED data'!I$12:I$748,data!A159,'FRED data'!C$12:C$748)</f>
        <v>7311</v>
      </c>
      <c r="H159">
        <f>_xlfn.AVERAGEIF('FRED data'!I$12:I$748,data!A159,'FRED data'!D$12:D$748)</f>
        <v>133591</v>
      </c>
      <c r="I159" s="3">
        <f>100*G159/H159</f>
        <v>5.472674057384105</v>
      </c>
      <c r="J159" s="10">
        <v>5.37</v>
      </c>
      <c r="K159" s="3">
        <f>I159-J159</f>
        <v>0.10267405738410496</v>
      </c>
      <c r="L159" s="3"/>
      <c r="M159" s="3"/>
      <c r="N159" s="3"/>
      <c r="O159" s="3"/>
    </row>
    <row r="160" spans="1:15" ht="12.75">
      <c r="A160">
        <f t="shared" si="9"/>
        <v>7987</v>
      </c>
      <c r="B160" s="8">
        <v>1996</v>
      </c>
      <c r="C160" s="8">
        <v>3</v>
      </c>
      <c r="D160" s="9">
        <v>3</v>
      </c>
      <c r="E160" s="4">
        <f>_xlfn.AVERAGEIF('FRED data'!I$12:I$748,data!A160,'FRED data'!B$12:B$748)</f>
        <v>166.06666666666666</v>
      </c>
      <c r="F160" s="3">
        <f t="shared" si="10"/>
        <v>2.5775361037560174</v>
      </c>
      <c r="G160" s="5">
        <f>_xlfn.AVERAGEIF('FRED data'!I$12:I$748,data!A160,'FRED data'!C$12:C$748)</f>
        <v>7066</v>
      </c>
      <c r="H160">
        <f>_xlfn.AVERAGEIF('FRED data'!I$12:I$748,data!A160,'FRED data'!D$12:D$748)</f>
        <v>134284.33333333334</v>
      </c>
      <c r="I160" s="3">
        <f>100*G160/H160</f>
        <v>5.261969006064247</v>
      </c>
      <c r="J160" s="10">
        <v>5.36</v>
      </c>
      <c r="K160" s="3">
        <f>I160-J160</f>
        <v>-0.09803099393575376</v>
      </c>
      <c r="L160" s="3"/>
      <c r="M160" s="3"/>
      <c r="N160" s="3"/>
      <c r="O160" s="3"/>
    </row>
    <row r="161" spans="1:15" ht="12.75">
      <c r="A161">
        <f t="shared" si="9"/>
        <v>7988</v>
      </c>
      <c r="B161" s="8">
        <v>1996</v>
      </c>
      <c r="C161" s="8">
        <v>4</v>
      </c>
      <c r="D161" s="9">
        <v>3</v>
      </c>
      <c r="E161" s="4">
        <f>_xlfn.AVERAGEIF('FRED data'!I$12:I$748,data!A161,'FRED data'!B$12:B$748)</f>
        <v>167.13333333333333</v>
      </c>
      <c r="F161" s="3">
        <f t="shared" si="10"/>
        <v>2.5610331584452695</v>
      </c>
      <c r="G161" s="5">
        <f>_xlfn.AVERAGEIF('FRED data'!I$12:I$748,data!A161,'FRED data'!C$12:C$748)</f>
        <v>7173.333333333333</v>
      </c>
      <c r="H161">
        <f>_xlfn.AVERAGEIF('FRED data'!I$12:I$748,data!A161,'FRED data'!D$12:D$748)</f>
        <v>135013.66666666666</v>
      </c>
      <c r="I161" s="3">
        <f>100*G161/H161</f>
        <v>5.313042383363659</v>
      </c>
      <c r="J161" s="10">
        <v>5.35</v>
      </c>
      <c r="K161" s="3">
        <f>I161-J161</f>
        <v>-0.03695761663634034</v>
      </c>
      <c r="L161" s="3"/>
      <c r="M161" s="3"/>
      <c r="N161" s="3"/>
      <c r="O161" s="3"/>
    </row>
    <row r="162" spans="1:15" ht="12.75">
      <c r="A162">
        <f t="shared" si="9"/>
        <v>7989</v>
      </c>
      <c r="B162" s="8">
        <v>1997</v>
      </c>
      <c r="C162" s="8">
        <v>1</v>
      </c>
      <c r="D162" s="9">
        <v>3</v>
      </c>
      <c r="E162" s="4">
        <f>_xlfn.AVERAGEIF('FRED data'!I$12:I$748,data!A162,'FRED data'!B$12:B$748)</f>
        <v>168.1</v>
      </c>
      <c r="F162" s="3">
        <f t="shared" si="10"/>
        <v>2.306857343394597</v>
      </c>
      <c r="G162" s="5">
        <f>_xlfn.AVERAGEIF('FRED data'!I$12:I$748,data!A162,'FRED data'!C$12:C$748)</f>
        <v>7086.666666666667</v>
      </c>
      <c r="H162">
        <f>_xlfn.AVERAGEIF('FRED data'!I$12:I$748,data!A162,'FRED data'!D$12:D$748)</f>
        <v>135582.33333333334</v>
      </c>
      <c r="I162" s="3">
        <f>100*G162/H162</f>
        <v>5.226836338067645</v>
      </c>
      <c r="J162" s="10">
        <v>5.34</v>
      </c>
      <c r="K162" s="3">
        <f>I162-J162</f>
        <v>-0.11316366193235528</v>
      </c>
      <c r="L162" s="3"/>
      <c r="M162" s="3"/>
      <c r="N162" s="3"/>
      <c r="O162" s="3"/>
    </row>
    <row r="163" spans="1:15" ht="12.75">
      <c r="A163">
        <f t="shared" si="9"/>
        <v>7990</v>
      </c>
      <c r="B163" s="8">
        <v>1997</v>
      </c>
      <c r="C163" s="8">
        <v>2</v>
      </c>
      <c r="D163" s="9">
        <v>2.85</v>
      </c>
      <c r="E163" s="4">
        <f>_xlfn.AVERAGEIF('FRED data'!I$12:I$748,data!A163,'FRED data'!B$12:B$748)</f>
        <v>169.16666666666666</v>
      </c>
      <c r="F163" s="3">
        <f t="shared" si="10"/>
        <v>2.5301527333049023</v>
      </c>
      <c r="G163" s="5">
        <f>_xlfn.AVERAGEIF('FRED data'!I$12:I$748,data!A163,'FRED data'!C$12:C$748)</f>
        <v>6775.666666666667</v>
      </c>
      <c r="H163">
        <f>_xlfn.AVERAGEIF('FRED data'!I$12:I$748,data!A163,'FRED data'!D$12:D$748)</f>
        <v>136115.33333333334</v>
      </c>
      <c r="I163" s="3">
        <f>100*G163/H163</f>
        <v>4.977886400258605</v>
      </c>
      <c r="J163" s="10">
        <v>5.33</v>
      </c>
      <c r="K163" s="3">
        <f>I163-J163</f>
        <v>-0.35211359974139533</v>
      </c>
      <c r="L163" s="3"/>
      <c r="M163" s="3"/>
      <c r="N163" s="3"/>
      <c r="O163" s="3"/>
    </row>
    <row r="164" spans="1:15" ht="12.75">
      <c r="A164">
        <f t="shared" si="9"/>
        <v>7991</v>
      </c>
      <c r="B164" s="8">
        <v>1997</v>
      </c>
      <c r="C164" s="8">
        <v>3</v>
      </c>
      <c r="D164" s="9">
        <v>3</v>
      </c>
      <c r="E164" s="4">
        <f>_xlfn.AVERAGEIF('FRED data'!I$12:I$748,data!A164,'FRED data'!B$12:B$748)</f>
        <v>169.9</v>
      </c>
      <c r="F164" s="3">
        <f t="shared" si="10"/>
        <v>1.730242572021723</v>
      </c>
      <c r="G164" s="5">
        <f>_xlfn.AVERAGEIF('FRED data'!I$12:I$748,data!A164,'FRED data'!C$12:C$748)</f>
        <v>6639.666666666667</v>
      </c>
      <c r="H164">
        <f>_xlfn.AVERAGEIF('FRED data'!I$12:I$748,data!A164,'FRED data'!D$12:D$748)</f>
        <v>136590</v>
      </c>
      <c r="I164" s="3">
        <f>100*G164/H164</f>
        <v>4.8610195963589335</v>
      </c>
      <c r="J164" s="10">
        <v>5.32</v>
      </c>
      <c r="K164" s="3">
        <f>I164-J164</f>
        <v>-0.45898040364106674</v>
      </c>
      <c r="L164" s="3"/>
      <c r="M164" s="3"/>
      <c r="N164" s="3"/>
      <c r="O164" s="3"/>
    </row>
    <row r="165" spans="1:15" ht="12.75">
      <c r="A165">
        <f aca="true" t="shared" si="11" ref="A165:A196">B165*4+C165</f>
        <v>7992</v>
      </c>
      <c r="B165" s="8">
        <v>1997</v>
      </c>
      <c r="C165" s="8">
        <v>4</v>
      </c>
      <c r="D165" s="9">
        <v>2.65</v>
      </c>
      <c r="E165" s="4">
        <f>_xlfn.AVERAGEIF('FRED data'!I$12:I$748,data!A165,'FRED data'!B$12:B$748)</f>
        <v>170.86666666666665</v>
      </c>
      <c r="F165" s="3">
        <f t="shared" si="10"/>
        <v>2.2693986335898586</v>
      </c>
      <c r="G165" s="5">
        <f>_xlfn.AVERAGEIF('FRED data'!I$12:I$748,data!A165,'FRED data'!C$12:C$748)</f>
        <v>6412.666666666667</v>
      </c>
      <c r="H165">
        <f>_xlfn.AVERAGEIF('FRED data'!I$12:I$748,data!A165,'FRED data'!D$12:D$748)</f>
        <v>136916.33333333334</v>
      </c>
      <c r="I165" s="3">
        <f>100*G165/H165</f>
        <v>4.683638913302285</v>
      </c>
      <c r="J165" s="10">
        <v>5.31</v>
      </c>
      <c r="K165" s="3">
        <f>I165-J165</f>
        <v>-0.626361086697715</v>
      </c>
      <c r="L165" s="3"/>
      <c r="M165" s="3"/>
      <c r="N165" s="3"/>
      <c r="O165" s="3"/>
    </row>
    <row r="166" spans="1:15" ht="12.75">
      <c r="A166">
        <f t="shared" si="11"/>
        <v>7993</v>
      </c>
      <c r="B166" s="8">
        <v>1998</v>
      </c>
      <c r="C166" s="8">
        <v>1</v>
      </c>
      <c r="D166" s="9">
        <v>2.6</v>
      </c>
      <c r="E166" s="4">
        <f>_xlfn.AVERAGEIF('FRED data'!I$12:I$748,data!A166,'FRED data'!B$12:B$748)</f>
        <v>171.9</v>
      </c>
      <c r="F166" s="3">
        <f t="shared" si="10"/>
        <v>2.4117548507771147</v>
      </c>
      <c r="G166" s="5">
        <f>_xlfn.AVERAGEIF('FRED data'!I$12:I$748,data!A166,'FRED data'!C$12:C$748)</f>
        <v>6365.333333333333</v>
      </c>
      <c r="H166">
        <f>_xlfn.AVERAGEIF('FRED data'!I$12:I$748,data!A166,'FRED data'!D$12:D$748)</f>
        <v>137147.66666666666</v>
      </c>
      <c r="I166" s="3">
        <f>100*G166/H166</f>
        <v>4.641226123667191</v>
      </c>
      <c r="J166" s="10">
        <v>5.3</v>
      </c>
      <c r="K166" s="3">
        <f>I166-J166</f>
        <v>-0.658773876332809</v>
      </c>
      <c r="L166" s="3"/>
      <c r="M166" s="3"/>
      <c r="N166" s="3"/>
      <c r="O166" s="3"/>
    </row>
    <row r="167" spans="1:15" ht="12.75">
      <c r="A167">
        <f t="shared" si="11"/>
        <v>7994</v>
      </c>
      <c r="B167" s="8">
        <v>1998</v>
      </c>
      <c r="C167" s="8">
        <v>2</v>
      </c>
      <c r="D167" s="9">
        <v>2.5</v>
      </c>
      <c r="E167" s="4">
        <f>_xlfn.AVERAGEIF('FRED data'!I$12:I$748,data!A167,'FRED data'!B$12:B$748)</f>
        <v>172.86666666666665</v>
      </c>
      <c r="F167" s="3">
        <f t="shared" si="10"/>
        <v>2.243068819059957</v>
      </c>
      <c r="G167" s="5">
        <f>_xlfn.AVERAGEIF('FRED data'!I$12:I$748,data!A167,'FRED data'!C$12:C$748)</f>
        <v>6066.666666666667</v>
      </c>
      <c r="H167">
        <f>_xlfn.AVERAGEIF('FRED data'!I$12:I$748,data!A167,'FRED data'!D$12:D$748)</f>
        <v>137325.66666666666</v>
      </c>
      <c r="I167" s="3">
        <f>100*G167/H167</f>
        <v>4.417722348577713</v>
      </c>
      <c r="J167" s="10">
        <v>5.29</v>
      </c>
      <c r="K167" s="3">
        <f>I167-J167</f>
        <v>-0.8722776514222872</v>
      </c>
      <c r="L167" s="3"/>
      <c r="M167" s="3"/>
      <c r="N167" s="3"/>
      <c r="O167" s="3"/>
    </row>
    <row r="168" spans="1:15" ht="12.75">
      <c r="A168">
        <f t="shared" si="11"/>
        <v>7995</v>
      </c>
      <c r="B168" s="8">
        <v>1998</v>
      </c>
      <c r="C168" s="8">
        <v>3</v>
      </c>
      <c r="D168" s="9">
        <v>2.5</v>
      </c>
      <c r="E168" s="4">
        <f>_xlfn.AVERAGEIF('FRED data'!I$12:I$748,data!A168,'FRED data'!B$12:B$748)</f>
        <v>173.9</v>
      </c>
      <c r="F168" s="3">
        <f t="shared" si="10"/>
        <v>2.383934769513374</v>
      </c>
      <c r="G168" s="5">
        <f>_xlfn.AVERAGEIF('FRED data'!I$12:I$748,data!A168,'FRED data'!C$12:C$748)</f>
        <v>6246</v>
      </c>
      <c r="H168">
        <f>_xlfn.AVERAGEIF('FRED data'!I$12:I$748,data!A168,'FRED data'!D$12:D$748)</f>
        <v>137814.66666666666</v>
      </c>
      <c r="I168" s="3">
        <f>100*G168/H168</f>
        <v>4.532173643830846</v>
      </c>
      <c r="J168" s="10">
        <v>5.29</v>
      </c>
      <c r="K168" s="3">
        <f>I168-J168</f>
        <v>-0.7578263561691543</v>
      </c>
      <c r="L168" s="3"/>
      <c r="M168" s="3"/>
      <c r="N168" s="3"/>
      <c r="O168" s="3"/>
    </row>
    <row r="169" spans="1:15" ht="12.75">
      <c r="A169">
        <f t="shared" si="11"/>
        <v>7996</v>
      </c>
      <c r="B169" s="8">
        <v>1998</v>
      </c>
      <c r="C169" s="8">
        <v>4</v>
      </c>
      <c r="D169" s="9">
        <v>2.5</v>
      </c>
      <c r="E169" s="4">
        <f>_xlfn.AVERAGEIF('FRED data'!I$12:I$748,data!A169,'FRED data'!B$12:B$748)</f>
        <v>174.86666666666667</v>
      </c>
      <c r="F169" s="3">
        <f t="shared" si="10"/>
        <v>2.217342961770541</v>
      </c>
      <c r="G169" s="5">
        <f>_xlfn.AVERAGEIF('FRED data'!I$12:I$748,data!A169,'FRED data'!C$12:C$748)</f>
        <v>6137.333333333333</v>
      </c>
      <c r="H169">
        <f>_xlfn.AVERAGEIF('FRED data'!I$12:I$748,data!A169,'FRED data'!D$12:D$748)</f>
        <v>138431.33333333334</v>
      </c>
      <c r="I169" s="3">
        <f>100*G169/H169</f>
        <v>4.433485675208406</v>
      </c>
      <c r="J169" s="10">
        <v>5.28</v>
      </c>
      <c r="K169" s="3">
        <f>I169-J169</f>
        <v>-0.8465143247915945</v>
      </c>
      <c r="L169" s="3"/>
      <c r="M169" s="3"/>
      <c r="N169" s="3"/>
      <c r="O169" s="3"/>
    </row>
    <row r="170" spans="1:15" ht="12.75">
      <c r="A170">
        <f t="shared" si="11"/>
        <v>7997</v>
      </c>
      <c r="B170" s="8">
        <v>1999</v>
      </c>
      <c r="C170" s="8">
        <v>1</v>
      </c>
      <c r="D170" s="9">
        <v>2.3</v>
      </c>
      <c r="E170" s="4">
        <f>_xlfn.AVERAGEIF('FRED data'!I$12:I$748,data!A170,'FRED data'!B$12:B$748)</f>
        <v>175.63333333333333</v>
      </c>
      <c r="F170" s="3">
        <f t="shared" si="10"/>
        <v>1.7498839129867605</v>
      </c>
      <c r="G170" s="5">
        <f>_xlfn.AVERAGEIF('FRED data'!I$12:I$748,data!A170,'FRED data'!C$12:C$748)</f>
        <v>5956.666666666667</v>
      </c>
      <c r="H170">
        <f>_xlfn.AVERAGEIF('FRED data'!I$12:I$748,data!A170,'FRED data'!D$12:D$748)</f>
        <v>138900</v>
      </c>
      <c r="I170" s="3">
        <f>100*G170/H170</f>
        <v>4.288456923446125</v>
      </c>
      <c r="J170" s="10">
        <v>5.27</v>
      </c>
      <c r="K170" s="3">
        <f>I170-J170</f>
        <v>-0.9815430765538746</v>
      </c>
      <c r="L170" s="3"/>
      <c r="M170" s="3"/>
      <c r="N170" s="3"/>
      <c r="O170" s="3"/>
    </row>
    <row r="171" spans="1:15" ht="12.75">
      <c r="A171">
        <f t="shared" si="11"/>
        <v>7998</v>
      </c>
      <c r="B171" s="8">
        <v>1999</v>
      </c>
      <c r="C171" s="8">
        <v>2</v>
      </c>
      <c r="D171" s="9">
        <v>2.5</v>
      </c>
      <c r="E171" s="4">
        <f>_xlfn.AVERAGEIF('FRED data'!I$12:I$748,data!A171,'FRED data'!B$12:B$748)</f>
        <v>176.46666666666667</v>
      </c>
      <c r="F171" s="3">
        <f t="shared" si="10"/>
        <v>1.8934050311042228</v>
      </c>
      <c r="G171" s="5">
        <f>_xlfn.AVERAGEIF('FRED data'!I$12:I$748,data!A171,'FRED data'!C$12:C$748)</f>
        <v>5917</v>
      </c>
      <c r="H171">
        <f>_xlfn.AVERAGEIF('FRED data'!I$12:I$748,data!A171,'FRED data'!D$12:D$748)</f>
        <v>139131.66666666666</v>
      </c>
      <c r="I171" s="3">
        <f>100*G171/H171</f>
        <v>4.252806094946035</v>
      </c>
      <c r="J171" s="10">
        <v>5.26</v>
      </c>
      <c r="K171" s="3">
        <f>I171-J171</f>
        <v>-1.007193905053965</v>
      </c>
      <c r="L171" s="3"/>
      <c r="M171" s="3"/>
      <c r="N171" s="3"/>
      <c r="O171" s="3"/>
    </row>
    <row r="172" spans="1:15" ht="12.75">
      <c r="A172">
        <f t="shared" si="11"/>
        <v>7999</v>
      </c>
      <c r="B172" s="8">
        <v>1999</v>
      </c>
      <c r="C172" s="8">
        <v>3</v>
      </c>
      <c r="D172" s="9">
        <v>2.5</v>
      </c>
      <c r="E172" s="4">
        <f>_xlfn.AVERAGEIF('FRED data'!I$12:I$748,data!A172,'FRED data'!B$12:B$748)</f>
        <v>177.4</v>
      </c>
      <c r="F172" s="3">
        <f t="shared" si="10"/>
        <v>2.1100275002350344</v>
      </c>
      <c r="G172" s="5">
        <f>_xlfn.AVERAGEIF('FRED data'!I$12:I$748,data!A172,'FRED data'!C$12:C$748)</f>
        <v>5926</v>
      </c>
      <c r="H172">
        <f>_xlfn.AVERAGEIF('FRED data'!I$12:I$748,data!A172,'FRED data'!D$12:D$748)</f>
        <v>139497</v>
      </c>
      <c r="I172" s="3">
        <f>100*G172/H172</f>
        <v>4.248120031255152</v>
      </c>
      <c r="J172" s="10">
        <v>5.25</v>
      </c>
      <c r="K172" s="3">
        <f>I172-J172</f>
        <v>-1.0018799687448476</v>
      </c>
      <c r="L172" s="3"/>
      <c r="M172" s="3"/>
      <c r="N172" s="3"/>
      <c r="O172" s="3"/>
    </row>
    <row r="173" spans="1:15" ht="12.75">
      <c r="A173">
        <f t="shared" si="11"/>
        <v>8000</v>
      </c>
      <c r="B173" s="8">
        <v>1999</v>
      </c>
      <c r="C173" s="8">
        <v>4</v>
      </c>
      <c r="D173" s="9">
        <v>2.5</v>
      </c>
      <c r="E173" s="4">
        <f>_xlfn.AVERAGEIF('FRED data'!I$12:I$748,data!A173,'FRED data'!B$12:B$748)</f>
        <v>178.4</v>
      </c>
      <c r="F173" s="3">
        <f t="shared" si="10"/>
        <v>2.248460108172168</v>
      </c>
      <c r="G173" s="5">
        <f>_xlfn.AVERAGEIF('FRED data'!I$12:I$748,data!A173,'FRED data'!C$12:C$748)</f>
        <v>5715.666666666667</v>
      </c>
      <c r="H173">
        <f>_xlfn.AVERAGEIF('FRED data'!I$12:I$748,data!A173,'FRED data'!D$12:D$748)</f>
        <v>139991</v>
      </c>
      <c r="I173" s="3">
        <f>100*G173/H173</f>
        <v>4.082881518573814</v>
      </c>
      <c r="J173" s="10">
        <v>5.24</v>
      </c>
      <c r="K173" s="3">
        <f>I173-J173</f>
        <v>-1.1571184814261866</v>
      </c>
      <c r="L173" s="3"/>
      <c r="M173" s="3"/>
      <c r="N173" s="3"/>
      <c r="O173" s="3"/>
    </row>
    <row r="174" spans="1:15" ht="12.75">
      <c r="A174">
        <f t="shared" si="11"/>
        <v>8001</v>
      </c>
      <c r="B174" s="8">
        <v>2000</v>
      </c>
      <c r="C174" s="8">
        <v>1</v>
      </c>
      <c r="D174" s="9">
        <v>2.5</v>
      </c>
      <c r="E174" s="4">
        <f>_xlfn.AVERAGEIF('FRED data'!I$12:I$748,data!A174,'FRED data'!B$12:B$748)</f>
        <v>179.5666666666667</v>
      </c>
      <c r="F174" s="3">
        <f t="shared" si="10"/>
        <v>2.607328348987892</v>
      </c>
      <c r="G174" s="5">
        <f>_xlfn.AVERAGEIF('FRED data'!I$12:I$748,data!A174,'FRED data'!C$12:C$748)</f>
        <v>5766.333333333333</v>
      </c>
      <c r="H174">
        <f>_xlfn.AVERAGEIF('FRED data'!I$12:I$748,data!A174,'FRED data'!D$12:D$748)</f>
        <v>142385.66666666666</v>
      </c>
      <c r="I174" s="3">
        <f>100*G174/H174</f>
        <v>4.049799020032447</v>
      </c>
      <c r="J174" s="10">
        <v>5.22</v>
      </c>
      <c r="K174" s="3">
        <f>I174-J174</f>
        <v>-1.1702009799675528</v>
      </c>
      <c r="L174" s="3"/>
      <c r="M174" s="3"/>
      <c r="N174" s="3"/>
      <c r="O174" s="3"/>
    </row>
    <row r="175" spans="1:15" ht="12.75">
      <c r="A175">
        <f t="shared" si="11"/>
        <v>8002</v>
      </c>
      <c r="B175" s="8">
        <v>2000</v>
      </c>
      <c r="C175" s="8">
        <v>2</v>
      </c>
      <c r="D175" s="9">
        <v>2.5</v>
      </c>
      <c r="E175" s="4">
        <f>_xlfn.AVERAGEIF('FRED data'!I$12:I$748,data!A175,'FRED data'!B$12:B$748)</f>
        <v>180.70000000000002</v>
      </c>
      <c r="F175" s="3">
        <f t="shared" si="10"/>
        <v>2.5166626319215624</v>
      </c>
      <c r="G175" s="5">
        <f>_xlfn.AVERAGEIF('FRED data'!I$12:I$748,data!A175,'FRED data'!C$12:C$748)</f>
        <v>5630</v>
      </c>
      <c r="H175">
        <f>_xlfn.AVERAGEIF('FRED data'!I$12:I$748,data!A175,'FRED data'!D$12:D$748)</f>
        <v>142576.66666666666</v>
      </c>
      <c r="I175" s="3">
        <f>100*G175/H175</f>
        <v>3.9487527178360184</v>
      </c>
      <c r="J175" s="10">
        <v>5.21</v>
      </c>
      <c r="K175" s="3">
        <f>I175-J175</f>
        <v>-1.2612472821639815</v>
      </c>
      <c r="L175" s="3"/>
      <c r="M175" s="3"/>
      <c r="N175" s="3"/>
      <c r="O175" s="3"/>
    </row>
    <row r="176" spans="1:15" ht="12.75">
      <c r="A176">
        <f t="shared" si="11"/>
        <v>8003</v>
      </c>
      <c r="B176" s="8">
        <v>2000</v>
      </c>
      <c r="C176" s="8">
        <v>3</v>
      </c>
      <c r="D176" s="9">
        <v>2.5</v>
      </c>
      <c r="E176" s="4">
        <f>_xlfn.AVERAGEIF('FRED data'!I$12:I$748,data!A176,'FRED data'!B$12:B$748)</f>
        <v>181.9</v>
      </c>
      <c r="F176" s="3">
        <f t="shared" si="10"/>
        <v>2.6475551703576627</v>
      </c>
      <c r="G176" s="5">
        <f>_xlfn.AVERAGEIF('FRED data'!I$12:I$748,data!A176,'FRED data'!C$12:C$748)</f>
        <v>5741.666666666667</v>
      </c>
      <c r="H176">
        <f>_xlfn.AVERAGEIF('FRED data'!I$12:I$748,data!A176,'FRED data'!D$12:D$748)</f>
        <v>142436.66666666666</v>
      </c>
      <c r="I176" s="3">
        <f>100*G176/H176</f>
        <v>4.031031335564345</v>
      </c>
      <c r="J176" s="10">
        <v>5.2</v>
      </c>
      <c r="K176" s="3">
        <f>I176-J176</f>
        <v>-1.1689686644356554</v>
      </c>
      <c r="L176" s="3"/>
      <c r="M176" s="3"/>
      <c r="N176" s="3"/>
      <c r="O176" s="3"/>
    </row>
    <row r="177" spans="1:15" ht="12.75">
      <c r="A177">
        <f t="shared" si="11"/>
        <v>8004</v>
      </c>
      <c r="B177" s="8">
        <v>2000</v>
      </c>
      <c r="C177" s="8">
        <v>4</v>
      </c>
      <c r="D177" s="9">
        <v>2.5</v>
      </c>
      <c r="E177" s="4">
        <f>_xlfn.AVERAGEIF('FRED data'!I$12:I$748,data!A177,'FRED data'!B$12:B$748)</f>
        <v>183</v>
      </c>
      <c r="F177" s="3">
        <f t="shared" si="10"/>
        <v>2.411626926937771</v>
      </c>
      <c r="G177" s="5">
        <f>_xlfn.AVERAGEIF('FRED data'!I$12:I$748,data!A177,'FRED data'!C$12:C$748)</f>
        <v>5602.333333333333</v>
      </c>
      <c r="H177">
        <f>_xlfn.AVERAGEIF('FRED data'!I$12:I$748,data!A177,'FRED data'!D$12:D$748)</f>
        <v>142944</v>
      </c>
      <c r="I177" s="3">
        <f>100*G177/H177</f>
        <v>3.9192504290724566</v>
      </c>
      <c r="J177" s="10">
        <v>5.19</v>
      </c>
      <c r="K177" s="3">
        <f>I177-J177</f>
        <v>-1.2707495709275438</v>
      </c>
      <c r="L177" s="3"/>
      <c r="M177" s="3"/>
      <c r="N177" s="3"/>
      <c r="O177" s="3"/>
    </row>
    <row r="178" spans="1:15" ht="12.75">
      <c r="A178">
        <f t="shared" si="11"/>
        <v>8005</v>
      </c>
      <c r="B178" s="8">
        <v>2001</v>
      </c>
      <c r="C178" s="8">
        <v>1</v>
      </c>
      <c r="D178" s="9">
        <v>2.5</v>
      </c>
      <c r="E178" s="4">
        <f>_xlfn.AVERAGEIF('FRED data'!I$12:I$748,data!A178,'FRED data'!B$12:B$748)</f>
        <v>184.33333333333334</v>
      </c>
      <c r="F178" s="3">
        <f t="shared" si="10"/>
        <v>2.903824005121436</v>
      </c>
      <c r="G178" s="5">
        <f>_xlfn.AVERAGEIF('FRED data'!I$12:I$748,data!A178,'FRED data'!C$12:C$748)</f>
        <v>6084.333333333333</v>
      </c>
      <c r="H178">
        <f>_xlfn.AVERAGEIF('FRED data'!I$12:I$748,data!A178,'FRED data'!D$12:D$748)</f>
        <v>143808.33333333334</v>
      </c>
      <c r="I178" s="3">
        <f>100*G178/H178</f>
        <v>4.230862838268528</v>
      </c>
      <c r="J178" s="10">
        <v>5.18</v>
      </c>
      <c r="K178" s="3">
        <f>I178-J178</f>
        <v>-0.9491371617314721</v>
      </c>
      <c r="L178" s="3"/>
      <c r="M178" s="3"/>
      <c r="N178" s="3"/>
      <c r="O178" s="3"/>
    </row>
    <row r="179" spans="1:15" ht="12.75">
      <c r="A179">
        <f t="shared" si="11"/>
        <v>8006</v>
      </c>
      <c r="B179" s="8">
        <v>2001</v>
      </c>
      <c r="C179" s="8">
        <v>2</v>
      </c>
      <c r="D179" s="9">
        <v>2.5</v>
      </c>
      <c r="E179" s="4">
        <f>_xlfn.AVERAGEIF('FRED data'!I$12:I$748,data!A179,'FRED data'!B$12:B$748)</f>
        <v>185.46666666666667</v>
      </c>
      <c r="F179" s="3">
        <f t="shared" si="10"/>
        <v>2.451783410781161</v>
      </c>
      <c r="G179" s="5">
        <f>_xlfn.AVERAGEIF('FRED data'!I$12:I$748,data!A179,'FRED data'!C$12:C$748)</f>
        <v>6327</v>
      </c>
      <c r="H179">
        <f>_xlfn.AVERAGEIF('FRED data'!I$12:I$748,data!A179,'FRED data'!D$12:D$748)</f>
        <v>143414.66666666666</v>
      </c>
      <c r="I179" s="3">
        <f>100*G179/H179</f>
        <v>4.41168267308783</v>
      </c>
      <c r="J179" s="10">
        <v>5.17</v>
      </c>
      <c r="K179" s="3">
        <f>I179-J179</f>
        <v>-0.7583173269121701</v>
      </c>
      <c r="L179" s="3"/>
      <c r="M179" s="3"/>
      <c r="N179" s="3"/>
      <c r="O179" s="3"/>
    </row>
    <row r="180" spans="1:15" ht="12.75">
      <c r="A180">
        <f t="shared" si="11"/>
        <v>8007</v>
      </c>
      <c r="B180" s="8">
        <v>2001</v>
      </c>
      <c r="C180" s="8">
        <v>3</v>
      </c>
      <c r="D180" s="9">
        <v>2.5</v>
      </c>
      <c r="E180" s="4">
        <f>_xlfn.AVERAGEIF('FRED data'!I$12:I$748,data!A180,'FRED data'!B$12:B$748)</f>
        <v>186.73333333333335</v>
      </c>
      <c r="F180" s="3">
        <f t="shared" si="10"/>
        <v>2.722561110688204</v>
      </c>
      <c r="G180" s="5">
        <f>_xlfn.AVERAGEIF('FRED data'!I$12:I$748,data!A180,'FRED data'!C$12:C$748)</f>
        <v>6922.333333333333</v>
      </c>
      <c r="H180">
        <f>_xlfn.AVERAGEIF('FRED data'!I$12:I$748,data!A180,'FRED data'!D$12:D$748)</f>
        <v>143642.33333333334</v>
      </c>
      <c r="I180" s="3">
        <f>100*G180/H180</f>
        <v>4.8191457021722925</v>
      </c>
      <c r="J180" s="10">
        <v>5.16</v>
      </c>
      <c r="K180" s="3">
        <f>I180-J180</f>
        <v>-0.3408542978277076</v>
      </c>
      <c r="L180" s="3"/>
      <c r="M180" s="3"/>
      <c r="N180" s="3"/>
      <c r="O180" s="3"/>
    </row>
    <row r="181" spans="1:15" ht="12.75">
      <c r="A181">
        <f t="shared" si="11"/>
        <v>8008</v>
      </c>
      <c r="B181" s="8">
        <v>2001</v>
      </c>
      <c r="C181" s="8">
        <v>4</v>
      </c>
      <c r="D181" s="9">
        <v>2.55</v>
      </c>
      <c r="E181" s="4">
        <f>_xlfn.AVERAGEIF('FRED data'!I$12:I$748,data!A181,'FRED data'!B$12:B$748)</f>
        <v>187.96666666666667</v>
      </c>
      <c r="F181" s="3">
        <f t="shared" si="10"/>
        <v>2.6332271948515285</v>
      </c>
      <c r="G181" s="5">
        <f>_xlfn.AVERAGEIF('FRED data'!I$12:I$748,data!A181,'FRED data'!C$12:C$748)</f>
        <v>7985</v>
      </c>
      <c r="H181">
        <f>_xlfn.AVERAGEIF('FRED data'!I$12:I$748,data!A181,'FRED data'!D$12:D$748)</f>
        <v>144210.33333333334</v>
      </c>
      <c r="I181" s="3">
        <f>100*G181/H181</f>
        <v>5.537051205299666</v>
      </c>
      <c r="J181" s="10">
        <v>5.15</v>
      </c>
      <c r="K181" s="3">
        <f>I181-J181</f>
        <v>0.38705120529966575</v>
      </c>
      <c r="L181" s="3"/>
      <c r="M181" s="3"/>
      <c r="N181" s="3"/>
      <c r="O181" s="3"/>
    </row>
    <row r="182" spans="1:15" ht="12.75">
      <c r="A182">
        <f t="shared" si="11"/>
        <v>8009</v>
      </c>
      <c r="B182" s="8">
        <v>2002</v>
      </c>
      <c r="C182" s="8">
        <v>1</v>
      </c>
      <c r="D182" s="9">
        <v>2.5</v>
      </c>
      <c r="E182" s="4">
        <f>_xlfn.AVERAGEIF('FRED data'!I$12:I$748,data!A182,'FRED data'!B$12:B$748)</f>
        <v>189</v>
      </c>
      <c r="F182" s="3">
        <f t="shared" si="10"/>
        <v>2.1929491658461586</v>
      </c>
      <c r="G182" s="5">
        <f>_xlfn.AVERAGEIF('FRED data'!I$12:I$748,data!A182,'FRED data'!C$12:C$748)</f>
        <v>8233.666666666666</v>
      </c>
      <c r="H182">
        <f>_xlfn.AVERAGEIF('FRED data'!I$12:I$748,data!A182,'FRED data'!D$12:D$748)</f>
        <v>144339</v>
      </c>
      <c r="I182" s="3">
        <f>100*G182/H182</f>
        <v>5.704394977564391</v>
      </c>
      <c r="J182" s="10">
        <v>5.14</v>
      </c>
      <c r="K182" s="3">
        <f>I182-J182</f>
        <v>0.5643949775643913</v>
      </c>
      <c r="L182" s="3"/>
      <c r="M182" s="3"/>
      <c r="N182" s="3"/>
      <c r="O182" s="3"/>
    </row>
    <row r="183" spans="1:15" ht="12.75">
      <c r="A183">
        <f t="shared" si="11"/>
        <v>8010</v>
      </c>
      <c r="B183" s="8">
        <v>2002</v>
      </c>
      <c r="C183" s="8">
        <v>2</v>
      </c>
      <c r="D183" s="9">
        <v>2.5</v>
      </c>
      <c r="E183" s="4">
        <f>_xlfn.AVERAGEIF('FRED data'!I$12:I$748,data!A183,'FRED data'!B$12:B$748)</f>
        <v>189.96666666666667</v>
      </c>
      <c r="F183" s="3">
        <f t="shared" si="10"/>
        <v>2.0406412452807388</v>
      </c>
      <c r="G183" s="5">
        <f>_xlfn.AVERAGEIF('FRED data'!I$12:I$748,data!A183,'FRED data'!C$12:C$748)</f>
        <v>8463.666666666666</v>
      </c>
      <c r="H183">
        <f>_xlfn.AVERAGEIF('FRED data'!I$12:I$748,data!A183,'FRED data'!D$12:D$748)</f>
        <v>144823.66666666666</v>
      </c>
      <c r="I183" s="3">
        <f>100*G183/H183</f>
        <v>5.844118479714411</v>
      </c>
      <c r="J183" s="10">
        <v>5.13</v>
      </c>
      <c r="K183" s="3">
        <f>I183-J183</f>
        <v>0.7141184797144113</v>
      </c>
      <c r="L183" s="3"/>
      <c r="M183" s="3"/>
      <c r="N183" s="3"/>
      <c r="O183" s="3"/>
    </row>
    <row r="184" spans="1:15" ht="12.75">
      <c r="A184">
        <f t="shared" si="11"/>
        <v>8011</v>
      </c>
      <c r="B184" s="8">
        <v>2002</v>
      </c>
      <c r="C184" s="8">
        <v>3</v>
      </c>
      <c r="D184" s="9">
        <v>2.5</v>
      </c>
      <c r="E184" s="4">
        <f>_xlfn.AVERAGEIF('FRED data'!I$12:I$748,data!A184,'FRED data'!B$12:B$748)</f>
        <v>190.9666666666667</v>
      </c>
      <c r="F184" s="3">
        <f t="shared" si="10"/>
        <v>2.100109829431318</v>
      </c>
      <c r="G184" s="5">
        <f>_xlfn.AVERAGEIF('FRED data'!I$12:I$748,data!A184,'FRED data'!C$12:C$748)</f>
        <v>8315</v>
      </c>
      <c r="H184">
        <f>_xlfn.AVERAGEIF('FRED data'!I$12:I$748,data!A184,'FRED data'!D$12:D$748)</f>
        <v>145121.33333333334</v>
      </c>
      <c r="I184" s="3">
        <f>100*G184/H184</f>
        <v>5.729688260857581</v>
      </c>
      <c r="J184" s="10">
        <v>5.12</v>
      </c>
      <c r="K184" s="3">
        <f>I184-J184</f>
        <v>0.6096882608575811</v>
      </c>
      <c r="L184" s="3"/>
      <c r="M184" s="3"/>
      <c r="N184" s="3"/>
      <c r="O184" s="3"/>
    </row>
    <row r="185" spans="1:15" ht="12.75">
      <c r="A185">
        <f t="shared" si="11"/>
        <v>8012</v>
      </c>
      <c r="B185" s="8">
        <v>2002</v>
      </c>
      <c r="C185" s="8">
        <v>4</v>
      </c>
      <c r="D185" s="9">
        <v>2.45</v>
      </c>
      <c r="E185" s="4">
        <f>_xlfn.AVERAGEIF('FRED data'!I$12:I$748,data!A185,'FRED data'!B$12:B$748)</f>
        <v>191.83333333333334</v>
      </c>
      <c r="F185" s="3">
        <f t="shared" si="10"/>
        <v>1.8112186989618806</v>
      </c>
      <c r="G185" s="5">
        <f>_xlfn.AVERAGEIF('FRED data'!I$12:I$748,data!A185,'FRED data'!C$12:C$748)</f>
        <v>8489</v>
      </c>
      <c r="H185">
        <f>_xlfn.AVERAGEIF('FRED data'!I$12:I$748,data!A185,'FRED data'!D$12:D$748)</f>
        <v>145140.33333333334</v>
      </c>
      <c r="I185" s="3">
        <f>100*G185/H185</f>
        <v>5.8488221744013265</v>
      </c>
      <c r="J185" s="10">
        <v>5.11</v>
      </c>
      <c r="K185" s="3">
        <f>I185-J185</f>
        <v>0.7388221744013261</v>
      </c>
      <c r="L185" s="3"/>
      <c r="M185" s="3"/>
      <c r="N185" s="3"/>
      <c r="O185" s="3"/>
    </row>
    <row r="186" spans="1:15" ht="12.75">
      <c r="A186">
        <f t="shared" si="11"/>
        <v>8013</v>
      </c>
      <c r="B186" s="8">
        <v>2003</v>
      </c>
      <c r="C186" s="8">
        <v>1</v>
      </c>
      <c r="D186" s="9">
        <v>2.5</v>
      </c>
      <c r="E186" s="4">
        <f>_xlfn.AVERAGEIF('FRED data'!I$12:I$748,data!A186,'FRED data'!B$12:B$748)</f>
        <v>192.46666666666667</v>
      </c>
      <c r="F186" s="3">
        <f t="shared" si="10"/>
        <v>1.3184156267591618</v>
      </c>
      <c r="G186" s="5">
        <f>_xlfn.AVERAGEIF('FRED data'!I$12:I$748,data!A186,'FRED data'!C$12:C$748)</f>
        <v>8575.333333333334</v>
      </c>
      <c r="H186">
        <f>_xlfn.AVERAGEIF('FRED data'!I$12:I$748,data!A186,'FRED data'!D$12:D$748)</f>
        <v>146019.66666666666</v>
      </c>
      <c r="I186" s="3">
        <f>100*G186/H186</f>
        <v>5.872724906918932</v>
      </c>
      <c r="J186" s="10">
        <v>5.1</v>
      </c>
      <c r="K186" s="3">
        <f>I186-J186</f>
        <v>0.7727249069189321</v>
      </c>
      <c r="L186" s="3"/>
      <c r="M186" s="3"/>
      <c r="N186" s="3"/>
      <c r="O186" s="3"/>
    </row>
    <row r="187" spans="1:15" ht="12.75">
      <c r="A187">
        <f t="shared" si="11"/>
        <v>8014</v>
      </c>
      <c r="B187" s="8">
        <v>2003</v>
      </c>
      <c r="C187" s="8">
        <v>2</v>
      </c>
      <c r="D187" s="9">
        <v>2.5</v>
      </c>
      <c r="E187" s="4">
        <f>_xlfn.AVERAGEIF('FRED data'!I$12:I$748,data!A187,'FRED data'!B$12:B$748)</f>
        <v>192.79999999999998</v>
      </c>
      <c r="F187" s="3">
        <f t="shared" si="10"/>
        <v>0.6921614462878978</v>
      </c>
      <c r="G187" s="5">
        <f>_xlfn.AVERAGEIF('FRED data'!I$12:I$748,data!A187,'FRED data'!C$12:C$748)</f>
        <v>9021.666666666666</v>
      </c>
      <c r="H187">
        <f>_xlfn.AVERAGEIF('FRED data'!I$12:I$748,data!A187,'FRED data'!D$12:D$748)</f>
        <v>146676.66666666666</v>
      </c>
      <c r="I187" s="3">
        <f>100*G187/H187</f>
        <v>6.150716996568416</v>
      </c>
      <c r="J187" s="10">
        <v>5.09</v>
      </c>
      <c r="K187" s="3">
        <f>I187-J187</f>
        <v>1.0607169965684164</v>
      </c>
      <c r="L187" s="3"/>
      <c r="M187" s="3"/>
      <c r="N187" s="3"/>
      <c r="O187" s="3"/>
    </row>
    <row r="188" spans="1:15" ht="12.75">
      <c r="A188">
        <f t="shared" si="11"/>
        <v>8015</v>
      </c>
      <c r="B188" s="8">
        <v>2003</v>
      </c>
      <c r="C188" s="8">
        <v>3</v>
      </c>
      <c r="D188" s="9">
        <v>2.5</v>
      </c>
      <c r="E188" s="4">
        <f>_xlfn.AVERAGEIF('FRED data'!I$12:I$748,data!A188,'FRED data'!B$12:B$748)</f>
        <v>193.5666666666667</v>
      </c>
      <c r="F188" s="3">
        <f t="shared" si="10"/>
        <v>1.587440613379698</v>
      </c>
      <c r="G188" s="5">
        <f>_xlfn.AVERAGEIF('FRED data'!I$12:I$748,data!A188,'FRED data'!C$12:C$748)</f>
        <v>8942.666666666666</v>
      </c>
      <c r="H188">
        <f>_xlfn.AVERAGEIF('FRED data'!I$12:I$748,data!A188,'FRED data'!D$12:D$748)</f>
        <v>146486.66666666666</v>
      </c>
      <c r="I188" s="3">
        <f>100*G188/H188</f>
        <v>6.104764938788513</v>
      </c>
      <c r="J188" s="10">
        <v>5.08</v>
      </c>
      <c r="K188" s="3">
        <f>I188-J188</f>
        <v>1.024764938788513</v>
      </c>
      <c r="L188" s="3"/>
      <c r="M188" s="3"/>
      <c r="N188" s="3"/>
      <c r="O188" s="3"/>
    </row>
    <row r="189" spans="1:15" ht="12.75">
      <c r="A189">
        <f t="shared" si="11"/>
        <v>8016</v>
      </c>
      <c r="B189" s="8">
        <v>2003</v>
      </c>
      <c r="C189" s="8">
        <v>4</v>
      </c>
      <c r="D189" s="9">
        <v>2.5</v>
      </c>
      <c r="E189" s="4">
        <f>_xlfn.AVERAGEIF('FRED data'!I$12:I$748,data!A189,'FRED data'!B$12:B$748)</f>
        <v>194.0666666666667</v>
      </c>
      <c r="F189" s="3">
        <f t="shared" si="10"/>
        <v>1.0319035734074333</v>
      </c>
      <c r="G189" s="5">
        <f>_xlfn.AVERAGEIF('FRED data'!I$12:I$748,data!A189,'FRED data'!C$12:C$748)</f>
        <v>8541.666666666666</v>
      </c>
      <c r="H189">
        <f>_xlfn.AVERAGEIF('FRED data'!I$12:I$748,data!A189,'FRED data'!D$12:D$748)</f>
        <v>146815</v>
      </c>
      <c r="I189" s="3">
        <f>100*G189/H189</f>
        <v>5.8179795434163175</v>
      </c>
      <c r="J189" s="10">
        <v>5.07</v>
      </c>
      <c r="K189" s="3">
        <f>I189-J189</f>
        <v>0.7479795434163172</v>
      </c>
      <c r="L189" s="3"/>
      <c r="M189" s="3"/>
      <c r="N189" s="3"/>
      <c r="O189" s="3"/>
    </row>
    <row r="190" spans="1:15" ht="12.75">
      <c r="A190">
        <f t="shared" si="11"/>
        <v>8017</v>
      </c>
      <c r="B190" s="8">
        <v>2004</v>
      </c>
      <c r="C190" s="8">
        <v>1</v>
      </c>
      <c r="D190" s="9">
        <v>2.5</v>
      </c>
      <c r="E190" s="4">
        <f>_xlfn.AVERAGEIF('FRED data'!I$12:I$748,data!A190,'FRED data'!B$12:B$748)</f>
        <v>195</v>
      </c>
      <c r="F190" s="3">
        <f t="shared" si="10"/>
        <v>1.9191263681335613</v>
      </c>
      <c r="G190" s="5">
        <f>_xlfn.AVERAGEIF('FRED data'!I$12:I$748,data!A190,'FRED data'!C$12:C$748)</f>
        <v>8342.666666666666</v>
      </c>
      <c r="H190">
        <f>_xlfn.AVERAGEIF('FRED data'!I$12:I$748,data!A190,'FRED data'!D$12:D$748)</f>
        <v>146831.66666666666</v>
      </c>
      <c r="I190" s="3">
        <f>100*G190/H190</f>
        <v>5.681789804651586</v>
      </c>
      <c r="J190" s="10">
        <v>5.06</v>
      </c>
      <c r="K190" s="3">
        <f>I190-J190</f>
        <v>0.621789804651586</v>
      </c>
      <c r="L190" s="3"/>
      <c r="M190" s="3"/>
      <c r="N190" s="3"/>
      <c r="O190" s="3"/>
    </row>
    <row r="191" spans="1:15" ht="12.75">
      <c r="A191">
        <f t="shared" si="11"/>
        <v>8018</v>
      </c>
      <c r="B191" s="8">
        <v>2004</v>
      </c>
      <c r="C191" s="8">
        <v>2</v>
      </c>
      <c r="D191" s="9">
        <v>2.5</v>
      </c>
      <c r="E191" s="4">
        <f>_xlfn.AVERAGEIF('FRED data'!I$12:I$748,data!A191,'FRED data'!B$12:B$748)</f>
        <v>196.23333333333335</v>
      </c>
      <c r="F191" s="3">
        <f t="shared" si="10"/>
        <v>2.5219475209436126</v>
      </c>
      <c r="G191" s="5">
        <f>_xlfn.AVERAGEIF('FRED data'!I$12:I$748,data!A191,'FRED data'!C$12:C$748)</f>
        <v>8222.666666666666</v>
      </c>
      <c r="H191">
        <f>_xlfn.AVERAGEIF('FRED data'!I$12:I$748,data!A191,'FRED data'!D$12:D$748)</f>
        <v>147125</v>
      </c>
      <c r="I191" s="3">
        <f>100*G191/H191</f>
        <v>5.588898329085245</v>
      </c>
      <c r="J191" s="10">
        <v>5.05</v>
      </c>
      <c r="K191" s="3">
        <f>I191-J191</f>
        <v>0.5388983290852449</v>
      </c>
      <c r="L191" s="3"/>
      <c r="M191" s="3"/>
      <c r="N191" s="3"/>
      <c r="O191" s="3"/>
    </row>
    <row r="192" spans="1:15" ht="12.75">
      <c r="A192">
        <f t="shared" si="11"/>
        <v>8019</v>
      </c>
      <c r="B192" s="8">
        <v>2004</v>
      </c>
      <c r="C192" s="8">
        <v>3</v>
      </c>
      <c r="D192" s="9">
        <v>2.5</v>
      </c>
      <c r="E192" s="4">
        <f>_xlfn.AVERAGEIF('FRED data'!I$12:I$748,data!A192,'FRED data'!B$12:B$748)</f>
        <v>197.0666666666667</v>
      </c>
      <c r="F192" s="3">
        <f t="shared" si="10"/>
        <v>1.6950614399107167</v>
      </c>
      <c r="G192" s="5">
        <f>_xlfn.AVERAGEIF('FRED data'!I$12:I$748,data!A192,'FRED data'!C$12:C$748)</f>
        <v>8017.666666666667</v>
      </c>
      <c r="H192">
        <f>_xlfn.AVERAGEIF('FRED data'!I$12:I$748,data!A192,'FRED data'!D$12:D$748)</f>
        <v>147557</v>
      </c>
      <c r="I192" s="3">
        <f>100*G192/H192</f>
        <v>5.43360644812965</v>
      </c>
      <c r="J192" s="10">
        <v>5.04</v>
      </c>
      <c r="K192" s="3">
        <f>I192-J192</f>
        <v>0.39360644812964996</v>
      </c>
      <c r="L192" s="3"/>
      <c r="M192" s="3"/>
      <c r="N192" s="3"/>
      <c r="O192" s="3"/>
    </row>
    <row r="193" spans="1:15" ht="12.75">
      <c r="A193">
        <f t="shared" si="11"/>
        <v>8020</v>
      </c>
      <c r="B193" s="8">
        <v>2004</v>
      </c>
      <c r="C193" s="8">
        <v>4</v>
      </c>
      <c r="D193" s="9">
        <v>2.5</v>
      </c>
      <c r="E193" s="4">
        <f>_xlfn.AVERAGEIF('FRED data'!I$12:I$748,data!A193,'FRED data'!B$12:B$748)</f>
        <v>198.26666666666668</v>
      </c>
      <c r="F193" s="3">
        <f t="shared" si="10"/>
        <v>2.4283379808032635</v>
      </c>
      <c r="G193" s="5">
        <f>_xlfn.AVERAGEIF('FRED data'!I$12:I$748,data!A193,'FRED data'!C$12:C$748)</f>
        <v>7975.666666666667</v>
      </c>
      <c r="H193">
        <f>_xlfn.AVERAGEIF('FRED data'!I$12:I$748,data!A193,'FRED data'!D$12:D$748)</f>
        <v>148004.66666666666</v>
      </c>
      <c r="I193" s="3">
        <f>100*G193/H193</f>
        <v>5.388794047034554</v>
      </c>
      <c r="J193" s="10">
        <v>5.03</v>
      </c>
      <c r="K193" s="3">
        <f>I193-J193</f>
        <v>0.35879404703455364</v>
      </c>
      <c r="L193" s="3"/>
      <c r="M193" s="3"/>
      <c r="N193" s="3"/>
      <c r="O193" s="3"/>
    </row>
    <row r="194" spans="1:15" ht="12.75">
      <c r="A194">
        <f t="shared" si="11"/>
        <v>8021</v>
      </c>
      <c r="B194" s="8">
        <v>2005</v>
      </c>
      <c r="C194" s="8">
        <v>1</v>
      </c>
      <c r="D194" s="9">
        <v>2.45</v>
      </c>
      <c r="E194" s="4">
        <f>_xlfn.AVERAGEIF('FRED data'!I$12:I$748,data!A194,'FRED data'!B$12:B$748)</f>
        <v>199.5</v>
      </c>
      <c r="F194" s="3">
        <f t="shared" si="10"/>
        <v>2.4805241648110155</v>
      </c>
      <c r="G194" s="5">
        <f>_xlfn.AVERAGEIF('FRED data'!I$12:I$748,data!A194,'FRED data'!C$12:C$748)</f>
        <v>7833.666666666667</v>
      </c>
      <c r="H194">
        <f>_xlfn.AVERAGEIF('FRED data'!I$12:I$748,data!A194,'FRED data'!D$12:D$748)</f>
        <v>148261.33333333334</v>
      </c>
      <c r="I194" s="3">
        <f>100*G194/H194</f>
        <v>5.283688262167704</v>
      </c>
      <c r="J194" s="10">
        <v>5.02</v>
      </c>
      <c r="K194" s="3">
        <f>I194-J194</f>
        <v>0.2636882621677046</v>
      </c>
      <c r="L194" s="3"/>
      <c r="M194" s="3"/>
      <c r="N194" s="3"/>
      <c r="O194" s="3"/>
    </row>
    <row r="195" spans="1:15" ht="12.75">
      <c r="A195">
        <f t="shared" si="11"/>
        <v>8022</v>
      </c>
      <c r="B195" s="8">
        <v>2005</v>
      </c>
      <c r="C195" s="8">
        <v>2</v>
      </c>
      <c r="D195" s="9">
        <v>2.5</v>
      </c>
      <c r="E195" s="4">
        <f>_xlfn.AVERAGEIF('FRED data'!I$12:I$748,data!A195,'FRED data'!B$12:B$748)</f>
        <v>200.4333333333333</v>
      </c>
      <c r="F195" s="3">
        <f t="shared" si="10"/>
        <v>1.8669812189980206</v>
      </c>
      <c r="G195" s="5">
        <f>_xlfn.AVERAGEIF('FRED data'!I$12:I$748,data!A195,'FRED data'!C$12:C$748)</f>
        <v>7615.666666666667</v>
      </c>
      <c r="H195">
        <f>_xlfn.AVERAGEIF('FRED data'!I$12:I$748,data!A195,'FRED data'!D$12:D$748)</f>
        <v>149141.66666666666</v>
      </c>
      <c r="I195" s="3">
        <f>100*G195/H195</f>
        <v>5.106330669944684</v>
      </c>
      <c r="J195" s="10">
        <v>5.01</v>
      </c>
      <c r="K195" s="3">
        <f>I195-J195</f>
        <v>0.09633066994468464</v>
      </c>
      <c r="L195" s="3"/>
      <c r="M195" s="3"/>
      <c r="N195" s="3"/>
      <c r="O195" s="3"/>
    </row>
    <row r="196" spans="1:15" ht="12.75">
      <c r="A196">
        <f t="shared" si="11"/>
        <v>8023</v>
      </c>
      <c r="B196" s="8">
        <v>2005</v>
      </c>
      <c r="C196" s="8">
        <v>3</v>
      </c>
      <c r="D196" s="9">
        <v>2.5</v>
      </c>
      <c r="E196" s="4">
        <f>_xlfn.AVERAGEIF('FRED data'!I$12:I$748,data!A196,'FRED data'!B$12:B$748)</f>
        <v>201.1</v>
      </c>
      <c r="F196" s="3">
        <f>400*(LN(E196)-LN(E195))</f>
        <v>1.328242960477155</v>
      </c>
      <c r="G196" s="5">
        <f>_xlfn.AVERAGEIF('FRED data'!I$12:I$748,data!A196,'FRED data'!C$12:C$748)</f>
        <v>7434.666666666667</v>
      </c>
      <c r="H196">
        <f>_xlfn.AVERAGEIF('FRED data'!I$12:I$748,data!A196,'FRED data'!D$12:D$748)</f>
        <v>149721.66666666666</v>
      </c>
      <c r="I196" s="3">
        <f>100*G196/H196</f>
        <v>4.965658499660482</v>
      </c>
      <c r="J196" s="10">
        <v>5</v>
      </c>
      <c r="K196" s="3">
        <f>I196-J196</f>
        <v>-0.03434150033951777</v>
      </c>
      <c r="L196" s="3"/>
      <c r="M196" s="3"/>
      <c r="N196" s="3"/>
      <c r="O196" s="3"/>
    </row>
    <row r="197" spans="1:15" ht="12.75">
      <c r="A197">
        <f aca="true" t="shared" si="12" ref="A197:A228">B197*4+C197</f>
        <v>8024</v>
      </c>
      <c r="B197" s="8">
        <v>2005</v>
      </c>
      <c r="C197" s="8">
        <v>4</v>
      </c>
      <c r="D197" s="9">
        <v>2.5</v>
      </c>
      <c r="E197" s="4">
        <f>_xlfn.AVERAGEIF('FRED data'!I$12:I$748,data!A197,'FRED data'!B$12:B$748)</f>
        <v>202.4333333333333</v>
      </c>
      <c r="F197" s="3">
        <f t="shared" si="10"/>
        <v>2.643326982725469</v>
      </c>
      <c r="G197" s="5">
        <f>_xlfn.AVERAGEIF('FRED data'!I$12:I$748,data!A197,'FRED data'!C$12:C$748)</f>
        <v>7432.666666666667</v>
      </c>
      <c r="H197">
        <f>_xlfn.AVERAGEIF('FRED data'!I$12:I$748,data!A197,'FRED data'!D$12:D$748)</f>
        <v>150032</v>
      </c>
      <c r="I197" s="3">
        <f>100*G197/H197</f>
        <v>4.954054246205255</v>
      </c>
      <c r="J197" s="10">
        <v>5</v>
      </c>
      <c r="K197" s="3">
        <f>I197-J197</f>
        <v>-0.045945753794745414</v>
      </c>
      <c r="L197" s="3"/>
      <c r="M197" s="3"/>
      <c r="N197" s="3"/>
      <c r="O197" s="3"/>
    </row>
    <row r="198" spans="1:15" ht="12.75">
      <c r="A198">
        <f t="shared" si="12"/>
        <v>8025</v>
      </c>
      <c r="B198" s="8">
        <v>2006</v>
      </c>
      <c r="C198" s="8">
        <v>1</v>
      </c>
      <c r="D198" s="9">
        <v>2.5</v>
      </c>
      <c r="E198" s="4">
        <f>_xlfn.AVERAGEIF('FRED data'!I$12:I$748,data!A198,'FRED data'!B$12:B$748)</f>
        <v>203.69999999999996</v>
      </c>
      <c r="F198" s="3">
        <f t="shared" si="10"/>
        <v>2.4950835989361764</v>
      </c>
      <c r="G198" s="5">
        <f>_xlfn.AVERAGEIF('FRED data'!I$12:I$748,data!A198,'FRED data'!C$12:C$748)</f>
        <v>7106.666666666667</v>
      </c>
      <c r="H198">
        <f>_xlfn.AVERAGEIF('FRED data'!I$12:I$748,data!A198,'FRED data'!D$12:D$748)</f>
        <v>150556</v>
      </c>
      <c r="I198" s="3">
        <f>100*G198/H198</f>
        <v>4.720281268542381</v>
      </c>
      <c r="J198" s="10">
        <v>4.99</v>
      </c>
      <c r="K198" s="3">
        <f>I198-J198</f>
        <v>-0.26971873145761904</v>
      </c>
      <c r="L198" s="3"/>
      <c r="M198" s="3"/>
      <c r="N198" s="3"/>
      <c r="O198" s="3"/>
    </row>
    <row r="199" spans="1:15" ht="12.75">
      <c r="A199">
        <f t="shared" si="12"/>
        <v>8026</v>
      </c>
      <c r="B199" s="8">
        <v>2006</v>
      </c>
      <c r="C199" s="8">
        <v>2</v>
      </c>
      <c r="D199" s="9">
        <v>2.5</v>
      </c>
      <c r="E199" s="4">
        <f>_xlfn.AVERAGEIF('FRED data'!I$12:I$748,data!A199,'FRED data'!B$12:B$748)</f>
        <v>205.36666666666667</v>
      </c>
      <c r="F199" s="3">
        <f t="shared" si="10"/>
        <v>3.2594704478619008</v>
      </c>
      <c r="G199" s="5">
        <f>_xlfn.AVERAGEIF('FRED data'!I$12:I$748,data!A199,'FRED data'!C$12:C$748)</f>
        <v>7033.666666666667</v>
      </c>
      <c r="H199">
        <f>_xlfn.AVERAGEIF('FRED data'!I$12:I$748,data!A199,'FRED data'!D$12:D$748)</f>
        <v>151101.33333333334</v>
      </c>
      <c r="I199" s="3">
        <f>100*G199/H199</f>
        <v>4.654933554524116</v>
      </c>
      <c r="J199" s="10">
        <v>4.99</v>
      </c>
      <c r="K199" s="3">
        <f>I199-J199</f>
        <v>-0.33506644547588404</v>
      </c>
      <c r="L199" s="3"/>
      <c r="M199" s="3"/>
      <c r="N199" s="3"/>
      <c r="O199" s="3"/>
    </row>
    <row r="200" spans="1:15" ht="12.75">
      <c r="A200">
        <f t="shared" si="12"/>
        <v>8027</v>
      </c>
      <c r="B200" s="8">
        <v>2006</v>
      </c>
      <c r="C200" s="8">
        <v>3</v>
      </c>
      <c r="D200" s="9">
        <v>2.5</v>
      </c>
      <c r="E200" s="4">
        <f>_xlfn.AVERAGEIF('FRED data'!I$12:I$748,data!A200,'FRED data'!B$12:B$748)</f>
        <v>206.76666666666665</v>
      </c>
      <c r="F200" s="3">
        <f t="shared" si="10"/>
        <v>2.717577583418773</v>
      </c>
      <c r="G200" s="5">
        <f>_xlfn.AVERAGEIF('FRED data'!I$12:I$748,data!A200,'FRED data'!C$12:C$748)</f>
        <v>7037.666666666667</v>
      </c>
      <c r="H200">
        <f>_xlfn.AVERAGEIF('FRED data'!I$12:I$748,data!A200,'FRED data'!D$12:D$748)</f>
        <v>151585</v>
      </c>
      <c r="I200" s="3">
        <f>100*G200/H200</f>
        <v>4.642719706215435</v>
      </c>
      <c r="J200" s="10">
        <v>4.98</v>
      </c>
      <c r="K200" s="3">
        <f>I200-J200</f>
        <v>-0.33728029378456537</v>
      </c>
      <c r="L200" s="3"/>
      <c r="M200" s="3"/>
      <c r="N200" s="3"/>
      <c r="O200" s="3"/>
    </row>
    <row r="201" spans="1:15" ht="12.75">
      <c r="A201">
        <f t="shared" si="12"/>
        <v>8028</v>
      </c>
      <c r="B201" s="8">
        <v>2006</v>
      </c>
      <c r="C201" s="8">
        <v>4</v>
      </c>
      <c r="D201" s="9">
        <v>2.5</v>
      </c>
      <c r="E201" s="4">
        <f>_xlfn.AVERAGEIF('FRED data'!I$12:I$748,data!A201,'FRED data'!B$12:B$748)</f>
        <v>207.83333333333334</v>
      </c>
      <c r="F201" s="3">
        <f t="shared" si="10"/>
        <v>2.058213256407626</v>
      </c>
      <c r="G201" s="5">
        <f>_xlfn.AVERAGEIF('FRED data'!I$12:I$748,data!A201,'FRED data'!C$12:C$748)</f>
        <v>6787</v>
      </c>
      <c r="H201">
        <f>_xlfn.AVERAGEIF('FRED data'!I$12:I$748,data!A201,'FRED data'!D$12:D$748)</f>
        <v>152393</v>
      </c>
      <c r="I201" s="3">
        <f>100*G201/H201</f>
        <v>4.453616635934721</v>
      </c>
      <c r="J201" s="10">
        <v>4.97</v>
      </c>
      <c r="K201" s="3">
        <f>I201-J201</f>
        <v>-0.5163833640652786</v>
      </c>
      <c r="L201" s="3"/>
      <c r="M201" s="3"/>
      <c r="N201" s="3"/>
      <c r="O201" s="3"/>
    </row>
    <row r="202" spans="1:15" ht="12.75">
      <c r="A202">
        <f t="shared" si="12"/>
        <v>8029</v>
      </c>
      <c r="B202" s="8">
        <v>2007</v>
      </c>
      <c r="C202" s="8">
        <v>1</v>
      </c>
      <c r="D202" s="9">
        <v>2.35</v>
      </c>
      <c r="E202" s="4">
        <f>_xlfn.AVERAGEIF('FRED data'!I$12:I$748,data!A202,'FRED data'!B$12:B$748)</f>
        <v>209.05100000000002</v>
      </c>
      <c r="F202" s="3">
        <f aca="true" t="shared" si="13" ref="F202:F247">400*(LN(E202)-LN(E201))</f>
        <v>2.3367059535033263</v>
      </c>
      <c r="G202" s="5">
        <f>_xlfn.AVERAGEIF('FRED data'!I$12:I$748,data!A202,'FRED data'!C$12:C$748)</f>
        <v>6924.666666666667</v>
      </c>
      <c r="H202">
        <f>_xlfn.AVERAGEIF('FRED data'!I$12:I$748,data!A202,'FRED data'!D$12:D$748)</f>
        <v>153059.33333333334</v>
      </c>
      <c r="I202" s="3">
        <f>100*G202/H202</f>
        <v>4.524171454207301</v>
      </c>
      <c r="J202" s="10">
        <v>4.95</v>
      </c>
      <c r="K202" s="3">
        <f>I202-J202</f>
        <v>-0.42582854579269913</v>
      </c>
      <c r="L202" s="3"/>
      <c r="M202" s="3"/>
      <c r="N202" s="3"/>
      <c r="O202" s="3"/>
    </row>
    <row r="203" spans="1:15" ht="12.75">
      <c r="A203">
        <f t="shared" si="12"/>
        <v>8030</v>
      </c>
      <c r="B203" s="8">
        <v>2007</v>
      </c>
      <c r="C203" s="8">
        <v>2</v>
      </c>
      <c r="D203" s="9">
        <v>2.4</v>
      </c>
      <c r="E203" s="4">
        <f>_xlfn.AVERAGEIF('FRED data'!I$12:I$748,data!A203,'FRED data'!B$12:B$748)</f>
        <v>210.06566666666666</v>
      </c>
      <c r="F203" s="3">
        <f t="shared" si="13"/>
        <v>1.9367755657874852</v>
      </c>
      <c r="G203" s="5">
        <f>_xlfn.AVERAGEIF('FRED data'!I$12:I$748,data!A203,'FRED data'!C$12:C$748)</f>
        <v>6865</v>
      </c>
      <c r="H203">
        <f>_xlfn.AVERAGEIF('FRED data'!I$12:I$748,data!A203,'FRED data'!D$12:D$748)</f>
        <v>152715.33333333334</v>
      </c>
      <c r="I203" s="3">
        <f>100*G203/H203</f>
        <v>4.495291893850432</v>
      </c>
      <c r="J203" s="10">
        <v>4.93</v>
      </c>
      <c r="K203" s="3">
        <f>I203-J203</f>
        <v>-0.4347081061495679</v>
      </c>
      <c r="L203" s="3"/>
      <c r="M203" s="3"/>
      <c r="N203" s="3"/>
      <c r="O203" s="3"/>
    </row>
    <row r="204" spans="1:15" ht="12.75">
      <c r="A204">
        <f t="shared" si="12"/>
        <v>8031</v>
      </c>
      <c r="B204" s="8">
        <v>2007</v>
      </c>
      <c r="C204" s="8">
        <v>3</v>
      </c>
      <c r="D204" s="9">
        <v>2.4</v>
      </c>
      <c r="E204" s="4">
        <f>_xlfn.AVERAGEIF('FRED data'!I$12:I$748,data!A204,'FRED data'!B$12:B$748)</f>
        <v>211.14866666666668</v>
      </c>
      <c r="F204" s="3">
        <f t="shared" si="13"/>
        <v>2.056914593421766</v>
      </c>
      <c r="G204" s="5">
        <f>_xlfn.AVERAGEIF('FRED data'!I$12:I$748,data!A204,'FRED data'!C$12:C$748)</f>
        <v>7128.666666666667</v>
      </c>
      <c r="H204">
        <f>_xlfn.AVERAGEIF('FRED data'!I$12:I$748,data!A204,'FRED data'!D$12:D$748)</f>
        <v>153072.33333333334</v>
      </c>
      <c r="I204" s="3">
        <f>100*G204/H204</f>
        <v>4.65705755666711</v>
      </c>
      <c r="J204" s="10">
        <v>4.92</v>
      </c>
      <c r="K204" s="3">
        <f>I204-J204</f>
        <v>-0.2629424433328902</v>
      </c>
      <c r="L204" s="3"/>
      <c r="M204" s="3"/>
      <c r="N204" s="3"/>
      <c r="O204" s="3"/>
    </row>
    <row r="205" spans="1:15" ht="12.75">
      <c r="A205">
        <f t="shared" si="12"/>
        <v>8032</v>
      </c>
      <c r="B205" s="8">
        <v>2007</v>
      </c>
      <c r="C205" s="8">
        <v>4</v>
      </c>
      <c r="D205" s="9">
        <v>2.4</v>
      </c>
      <c r="E205" s="4">
        <f>_xlfn.AVERAGEIF('FRED data'!I$12:I$748,data!A205,'FRED data'!B$12:B$748)</f>
        <v>212.635</v>
      </c>
      <c r="F205" s="3">
        <f t="shared" si="13"/>
        <v>2.8058456137902255</v>
      </c>
      <c r="G205" s="5">
        <f>_xlfn.AVERAGEIF('FRED data'!I$12:I$748,data!A205,'FRED data'!C$12:C$748)</f>
        <v>7374</v>
      </c>
      <c r="H205">
        <f>_xlfn.AVERAGEIF('FRED data'!I$12:I$748,data!A205,'FRED data'!D$12:D$748)</f>
        <v>153645.33333333334</v>
      </c>
      <c r="I205" s="3">
        <f>100*G205/H205</f>
        <v>4.79936477081417</v>
      </c>
      <c r="J205" s="10">
        <v>4.9</v>
      </c>
      <c r="K205" s="3">
        <f>I205-J205</f>
        <v>-0.10063522918583079</v>
      </c>
      <c r="L205" s="3"/>
      <c r="M205" s="3"/>
      <c r="N205" s="3"/>
      <c r="O205" s="3"/>
    </row>
    <row r="206" spans="1:15" ht="12.75">
      <c r="A206">
        <f t="shared" si="12"/>
        <v>8033</v>
      </c>
      <c r="B206" s="8">
        <v>2008</v>
      </c>
      <c r="C206" s="8">
        <v>1</v>
      </c>
      <c r="D206" s="9">
        <v>2.5</v>
      </c>
      <c r="E206" s="4">
        <f>_xlfn.AVERAGEIF('FRED data'!I$12:I$748,data!A206,'FRED data'!B$12:B$748)</f>
        <v>214.04333333333332</v>
      </c>
      <c r="F206" s="3">
        <f t="shared" si="13"/>
        <v>2.6405623866683214</v>
      </c>
      <c r="G206" s="5">
        <f>_xlfn.AVERAGEIF('FRED data'!I$12:I$748,data!A206,'FRED data'!C$12:C$748)</f>
        <v>7668</v>
      </c>
      <c r="H206">
        <f>_xlfn.AVERAGEIF('FRED data'!I$12:I$748,data!A206,'FRED data'!D$12:D$748)</f>
        <v>153874.66666666666</v>
      </c>
      <c r="I206" s="3">
        <f>100*G206/H206</f>
        <v>4.983276432767794</v>
      </c>
      <c r="J206" s="10">
        <v>4.89</v>
      </c>
      <c r="K206" s="3">
        <f>I206-J206</f>
        <v>0.0932764327677944</v>
      </c>
      <c r="L206" s="3"/>
      <c r="M206" s="3"/>
      <c r="N206" s="3"/>
      <c r="O206" s="3"/>
    </row>
    <row r="207" spans="1:15" ht="12.75">
      <c r="A207">
        <f t="shared" si="12"/>
        <v>8034</v>
      </c>
      <c r="B207" s="8">
        <v>2008</v>
      </c>
      <c r="C207" s="8">
        <v>2</v>
      </c>
      <c r="D207" s="9">
        <v>2.5</v>
      </c>
      <c r="E207" s="4">
        <f>_xlfn.AVERAGEIF('FRED data'!I$12:I$748,data!A207,'FRED data'!B$12:B$748)</f>
        <v>214.97333333333333</v>
      </c>
      <c r="F207" s="3">
        <f t="shared" si="13"/>
        <v>1.7342010770082794</v>
      </c>
      <c r="G207" s="5">
        <f>_xlfn.AVERAGEIF('FRED data'!I$12:I$748,data!A207,'FRED data'!C$12:C$748)</f>
        <v>8202.333333333334</v>
      </c>
      <c r="H207">
        <f>_xlfn.AVERAGEIF('FRED data'!I$12:I$748,data!A207,'FRED data'!D$12:D$748)</f>
        <v>154128.33333333334</v>
      </c>
      <c r="I207" s="3">
        <f>100*G207/H207</f>
        <v>5.321755679790651</v>
      </c>
      <c r="J207" s="10">
        <v>4.88</v>
      </c>
      <c r="K207" s="3">
        <f>I207-J207</f>
        <v>0.441755679790651</v>
      </c>
      <c r="L207" s="3"/>
      <c r="M207" s="3"/>
      <c r="N207" s="3"/>
      <c r="O207" s="3"/>
    </row>
    <row r="208" spans="1:15" ht="12.75">
      <c r="A208">
        <f t="shared" si="12"/>
        <v>8035</v>
      </c>
      <c r="B208" s="8">
        <v>2008</v>
      </c>
      <c r="C208" s="8">
        <v>3</v>
      </c>
      <c r="D208" s="9">
        <v>2.5</v>
      </c>
      <c r="E208" s="4">
        <f>_xlfn.AVERAGEIF('FRED data'!I$12:I$748,data!A208,'FRED data'!B$12:B$748)</f>
        <v>216.357</v>
      </c>
      <c r="F208" s="3">
        <f t="shared" si="13"/>
        <v>2.566332680163441</v>
      </c>
      <c r="G208" s="5">
        <f>_xlfn.AVERAGEIF('FRED data'!I$12:I$748,data!A208,'FRED data'!C$12:C$748)</f>
        <v>9289.666666666666</v>
      </c>
      <c r="H208">
        <f>_xlfn.AVERAGEIF('FRED data'!I$12:I$748,data!A208,'FRED data'!D$12:D$748)</f>
        <v>154560</v>
      </c>
      <c r="I208" s="3">
        <f>100*G208/H208</f>
        <v>6.010395100069013</v>
      </c>
      <c r="J208" s="10">
        <v>4.87</v>
      </c>
      <c r="K208" s="3">
        <f>I208-J208</f>
        <v>1.1403951000690125</v>
      </c>
      <c r="L208" s="3"/>
      <c r="M208" s="3"/>
      <c r="N208" s="3"/>
      <c r="O208" s="3"/>
    </row>
    <row r="209" spans="1:15" ht="12.75">
      <c r="A209">
        <f t="shared" si="12"/>
        <v>8036</v>
      </c>
      <c r="B209" s="8">
        <v>2008</v>
      </c>
      <c r="C209" s="8">
        <v>4</v>
      </c>
      <c r="D209" s="9">
        <v>2.5</v>
      </c>
      <c r="E209" s="4">
        <f>_xlfn.AVERAGEIF('FRED data'!I$12:I$748,data!A209,'FRED data'!B$12:B$748)</f>
        <v>216.88666666666668</v>
      </c>
      <c r="F209" s="3">
        <f t="shared" si="13"/>
        <v>0.9780490219405635</v>
      </c>
      <c r="G209" s="5">
        <f>_xlfn.AVERAGEIF('FRED data'!I$12:I$748,data!A209,'FRED data'!C$12:C$748)</f>
        <v>10632.666666666666</v>
      </c>
      <c r="H209">
        <f>_xlfn.AVERAGEIF('FRED data'!I$12:I$748,data!A209,'FRED data'!D$12:D$748)</f>
        <v>154723.33333333334</v>
      </c>
      <c r="I209" s="3">
        <f>100*G209/H209</f>
        <v>6.872051188142274</v>
      </c>
      <c r="J209" s="10">
        <v>4.88</v>
      </c>
      <c r="K209" s="3">
        <f>I209-J209</f>
        <v>1.9920511881422742</v>
      </c>
      <c r="L209" s="3"/>
      <c r="M209" s="3"/>
      <c r="N209" s="3"/>
      <c r="O209" s="3"/>
    </row>
    <row r="210" spans="1:15" ht="12.75">
      <c r="A210">
        <f t="shared" si="12"/>
        <v>8037</v>
      </c>
      <c r="B210" s="8">
        <v>2009</v>
      </c>
      <c r="C210" s="8">
        <v>1</v>
      </c>
      <c r="D210" s="9">
        <v>2.4</v>
      </c>
      <c r="E210" s="4">
        <f>_xlfn.AVERAGEIF('FRED data'!I$12:I$748,data!A210,'FRED data'!B$12:B$748)</f>
        <v>217.79700000000003</v>
      </c>
      <c r="F210" s="3">
        <f t="shared" si="13"/>
        <v>1.6753970466492518</v>
      </c>
      <c r="G210" s="5">
        <f>_xlfn.AVERAGEIF('FRED data'!I$12:I$748,data!A210,'FRED data'!C$12:C$748)</f>
        <v>12794</v>
      </c>
      <c r="H210">
        <f>_xlfn.AVERAGEIF('FRED data'!I$12:I$748,data!A210,'FRED data'!D$12:D$748)</f>
        <v>154293.66666666666</v>
      </c>
      <c r="I210" s="3">
        <f>100*G210/H210</f>
        <v>8.29198001214135</v>
      </c>
      <c r="J210" s="10">
        <v>4.9</v>
      </c>
      <c r="K210" s="3">
        <f>I210-J210</f>
        <v>3.3919800121413495</v>
      </c>
      <c r="L210" s="3"/>
      <c r="M210" s="3"/>
      <c r="N210" s="3"/>
      <c r="O210" s="3"/>
    </row>
    <row r="211" spans="1:15" ht="12.75">
      <c r="A211">
        <f t="shared" si="12"/>
        <v>8038</v>
      </c>
      <c r="B211" s="8">
        <v>2009</v>
      </c>
      <c r="C211" s="8">
        <v>2</v>
      </c>
      <c r="D211" s="9">
        <v>2.5</v>
      </c>
      <c r="E211" s="4">
        <f>_xlfn.AVERAGEIF('FRED data'!I$12:I$748,data!A211,'FRED data'!B$12:B$748)</f>
        <v>218.90733333333333</v>
      </c>
      <c r="F211" s="3">
        <f t="shared" si="13"/>
        <v>2.0340274023538996</v>
      </c>
      <c r="G211" s="5">
        <f>_xlfn.AVERAGEIF('FRED data'!I$12:I$748,data!A211,'FRED data'!C$12:C$748)</f>
        <v>14353</v>
      </c>
      <c r="H211">
        <f>_xlfn.AVERAGEIF('FRED data'!I$12:I$748,data!A211,'FRED data'!D$12:D$748)</f>
        <v>154657.33333333334</v>
      </c>
      <c r="I211" s="3">
        <f>100*G211/H211</f>
        <v>9.280516927745639</v>
      </c>
      <c r="J211" s="10">
        <v>4.92</v>
      </c>
      <c r="K211" s="3">
        <f>I211-J211</f>
        <v>4.360516927745639</v>
      </c>
      <c r="L211" s="3"/>
      <c r="M211" s="3"/>
      <c r="N211" s="3"/>
      <c r="O211" s="3"/>
    </row>
    <row r="212" spans="1:15" ht="12.75">
      <c r="A212">
        <f t="shared" si="12"/>
        <v>8039</v>
      </c>
      <c r="B212" s="8">
        <v>2009</v>
      </c>
      <c r="C212" s="8">
        <v>3</v>
      </c>
      <c r="D212" s="9">
        <v>2.5</v>
      </c>
      <c r="E212" s="4">
        <f>_xlfn.AVERAGEIF('FRED data'!I$12:I$748,data!A212,'FRED data'!B$12:B$748)</f>
        <v>219.55966666666666</v>
      </c>
      <c r="F212" s="3">
        <f t="shared" si="13"/>
        <v>1.1902082749788434</v>
      </c>
      <c r="G212" s="5">
        <f>_xlfn.AVERAGEIF('FRED data'!I$12:I$748,data!A212,'FRED data'!C$12:C$748)</f>
        <v>14808</v>
      </c>
      <c r="H212">
        <f>_xlfn.AVERAGEIF('FRED data'!I$12:I$748,data!A212,'FRED data'!D$12:D$748)</f>
        <v>154212</v>
      </c>
      <c r="I212" s="3">
        <f>100*G212/H212</f>
        <v>9.60236557466345</v>
      </c>
      <c r="J212" s="10">
        <v>4.95</v>
      </c>
      <c r="K212" s="3">
        <f>I212-J212</f>
        <v>4.65236557466345</v>
      </c>
      <c r="L212" s="3"/>
      <c r="M212" s="3"/>
      <c r="N212" s="3"/>
      <c r="O212" s="3"/>
    </row>
    <row r="213" spans="1:15" ht="12.75">
      <c r="A213">
        <f t="shared" si="12"/>
        <v>8040</v>
      </c>
      <c r="B213" s="8">
        <v>2009</v>
      </c>
      <c r="C213" s="8">
        <v>4</v>
      </c>
      <c r="D213" s="9">
        <v>2.2627</v>
      </c>
      <c r="E213" s="4">
        <f>_xlfn.AVERAGEIF('FRED data'!I$12:I$748,data!A213,'FRED data'!B$12:B$748)</f>
        <v>220.68266666666668</v>
      </c>
      <c r="F213" s="3">
        <f t="shared" si="13"/>
        <v>2.040698680231401</v>
      </c>
      <c r="G213" s="5">
        <f>_xlfn.AVERAGEIF('FRED data'!I$12:I$748,data!A213,'FRED data'!C$12:C$748)</f>
        <v>15223</v>
      </c>
      <c r="H213">
        <f>_xlfn.AVERAGEIF('FRED data'!I$12:I$748,data!A213,'FRED data'!D$12:D$748)</f>
        <v>153591</v>
      </c>
      <c r="I213" s="3">
        <f>100*G213/H213</f>
        <v>9.911388037059464</v>
      </c>
      <c r="J213" s="10">
        <v>4.98</v>
      </c>
      <c r="K213" s="3">
        <f>I213-J213</f>
        <v>4.931388037059463</v>
      </c>
      <c r="L213" s="3"/>
      <c r="M213" s="3"/>
      <c r="N213" s="3"/>
      <c r="O213" s="3"/>
    </row>
    <row r="214" spans="1:15" ht="12.75">
      <c r="A214">
        <f t="shared" si="12"/>
        <v>8041</v>
      </c>
      <c r="B214" s="8">
        <v>2010</v>
      </c>
      <c r="C214" s="8">
        <v>1</v>
      </c>
      <c r="D214" s="9">
        <v>2.39</v>
      </c>
      <c r="E214" s="4">
        <f>_xlfn.AVERAGEIF('FRED data'!I$12:I$748,data!A214,'FRED data'!B$12:B$748)</f>
        <v>220.7156666666667</v>
      </c>
      <c r="F214" s="3">
        <f t="shared" si="13"/>
        <v>0.0598099223662274</v>
      </c>
      <c r="G214" s="5">
        <f>_xlfn.AVERAGEIF('FRED data'!I$12:I$748,data!A214,'FRED data'!C$12:C$748)</f>
        <v>15120.333333333334</v>
      </c>
      <c r="H214">
        <f>_xlfn.AVERAGEIF('FRED data'!I$12:I$748,data!A214,'FRED data'!D$12:D$748)</f>
        <v>153710.66666666666</v>
      </c>
      <c r="I214" s="3">
        <f>100*G214/H214</f>
        <v>9.836879678703713</v>
      </c>
      <c r="J214" s="10">
        <v>5.01</v>
      </c>
      <c r="K214" s="3">
        <f>I214-J214</f>
        <v>4.826879678703714</v>
      </c>
      <c r="L214" s="3"/>
      <c r="M214" s="3"/>
      <c r="N214" s="3"/>
      <c r="O214" s="3"/>
    </row>
    <row r="215" spans="1:15" ht="12.75">
      <c r="A215">
        <f t="shared" si="12"/>
        <v>8042</v>
      </c>
      <c r="B215" s="8">
        <v>2010</v>
      </c>
      <c r="C215" s="8">
        <v>2</v>
      </c>
      <c r="D215" s="9">
        <v>2.4</v>
      </c>
      <c r="E215" s="4">
        <f>_xlfn.AVERAGEIF('FRED data'!I$12:I$748,data!A215,'FRED data'!B$12:B$748)</f>
        <v>220.99266666666665</v>
      </c>
      <c r="F215" s="3">
        <f t="shared" si="13"/>
        <v>0.5016885857166642</v>
      </c>
      <c r="G215" s="5">
        <f>_xlfn.AVERAGEIF('FRED data'!I$12:I$748,data!A215,'FRED data'!C$12:C$748)</f>
        <v>14882.666666666666</v>
      </c>
      <c r="H215">
        <f>_xlfn.AVERAGEIF('FRED data'!I$12:I$748,data!A215,'FRED data'!D$12:D$748)</f>
        <v>154109.66666666666</v>
      </c>
      <c r="I215" s="3">
        <f>100*G215/H215</f>
        <v>9.657192172673572</v>
      </c>
      <c r="J215" s="10">
        <v>5.03</v>
      </c>
      <c r="K215" s="3">
        <f>I215-J215</f>
        <v>4.627192172673571</v>
      </c>
      <c r="L215" s="3"/>
      <c r="M215" s="3"/>
      <c r="N215" s="3"/>
      <c r="O215" s="3"/>
    </row>
    <row r="216" spans="1:15" ht="12.75">
      <c r="A216">
        <f t="shared" si="12"/>
        <v>8043</v>
      </c>
      <c r="B216" s="8">
        <v>2010</v>
      </c>
      <c r="C216" s="8">
        <v>3</v>
      </c>
      <c r="D216" s="9">
        <v>2.3</v>
      </c>
      <c r="E216" s="4">
        <f>_xlfn.AVERAGEIF('FRED data'!I$12:I$748,data!A216,'FRED data'!B$12:B$748)</f>
        <v>221.52766666666665</v>
      </c>
      <c r="F216" s="3">
        <f t="shared" si="13"/>
        <v>0.9671876663922774</v>
      </c>
      <c r="G216" s="5">
        <f>_xlfn.AVERAGEIF('FRED data'!I$12:I$748,data!A216,'FRED data'!C$12:C$748)</f>
        <v>14579.666666666666</v>
      </c>
      <c r="H216">
        <f>_xlfn.AVERAGEIF('FRED data'!I$12:I$748,data!A216,'FRED data'!D$12:D$748)</f>
        <v>153917.33333333334</v>
      </c>
      <c r="I216" s="3">
        <f>100*G216/H216</f>
        <v>9.472400769244095</v>
      </c>
      <c r="J216" s="10">
        <v>5.05</v>
      </c>
      <c r="K216" s="3">
        <f>I216-J216</f>
        <v>4.422400769244095</v>
      </c>
      <c r="L216" s="3"/>
      <c r="M216" s="3"/>
      <c r="N216" s="3"/>
      <c r="O216" s="3"/>
    </row>
    <row r="217" spans="1:15" ht="12.75">
      <c r="A217">
        <f t="shared" si="12"/>
        <v>8044</v>
      </c>
      <c r="B217" s="8">
        <v>2010</v>
      </c>
      <c r="C217" s="8">
        <v>4</v>
      </c>
      <c r="D217" s="9">
        <v>2.2</v>
      </c>
      <c r="E217" s="4">
        <f>_xlfn.AVERAGEIF('FRED data'!I$12:I$748,data!A217,'FRED data'!B$12:B$748)</f>
        <v>222.10733333333334</v>
      </c>
      <c r="F217" s="3">
        <f t="shared" si="13"/>
        <v>1.0453043543485308</v>
      </c>
      <c r="G217" s="5">
        <f>_xlfn.AVERAGEIF('FRED data'!I$12:I$748,data!A217,'FRED data'!C$12:C$748)</f>
        <v>14648.333333333334</v>
      </c>
      <c r="H217">
        <f>_xlfn.AVERAGEIF('FRED data'!I$12:I$748,data!A217,'FRED data'!D$12:D$748)</f>
        <v>153803.33333333334</v>
      </c>
      <c r="I217" s="3">
        <f>100*G217/H217</f>
        <v>9.524067532129777</v>
      </c>
      <c r="J217" s="10">
        <v>5.07</v>
      </c>
      <c r="K217" s="3">
        <f>I217-J217</f>
        <v>4.454067532129777</v>
      </c>
      <c r="L217" s="3"/>
      <c r="M217" s="3"/>
      <c r="N217" s="3"/>
      <c r="O217" s="3"/>
    </row>
    <row r="218" spans="1:15" ht="12.75">
      <c r="A218">
        <f t="shared" si="12"/>
        <v>8045</v>
      </c>
      <c r="B218" s="8">
        <v>2011</v>
      </c>
      <c r="C218" s="8">
        <v>1</v>
      </c>
      <c r="D218" s="9">
        <v>2.3</v>
      </c>
      <c r="E218" s="4">
        <f>_xlfn.AVERAGEIF('FRED data'!I$12:I$748,data!A218,'FRED data'!B$12:B$748)</f>
        <v>223.15666666666667</v>
      </c>
      <c r="F218" s="3">
        <f t="shared" si="13"/>
        <v>1.8853269537935091</v>
      </c>
      <c r="G218" s="5">
        <f>_xlfn.AVERAGEIF('FRED data'!I$12:I$748,data!A218,'FRED data'!C$12:C$748)</f>
        <v>13856.666666666666</v>
      </c>
      <c r="H218">
        <f>_xlfn.AVERAGEIF('FRED data'!I$12:I$748,data!A218,'FRED data'!D$12:D$748)</f>
        <v>153284.33333333334</v>
      </c>
      <c r="I218" s="3">
        <f>100*G218/H218</f>
        <v>9.03984534188099</v>
      </c>
      <c r="J218" s="10">
        <v>5.08</v>
      </c>
      <c r="K218" s="3">
        <f>I218-J218</f>
        <v>3.9598453418809907</v>
      </c>
      <c r="L218" s="3"/>
      <c r="M218" s="3"/>
      <c r="N218" s="3"/>
      <c r="O218" s="3"/>
    </row>
    <row r="219" spans="1:15" ht="12.75">
      <c r="A219">
        <f t="shared" si="12"/>
        <v>8046</v>
      </c>
      <c r="B219" s="8">
        <v>2011</v>
      </c>
      <c r="C219" s="8">
        <v>2</v>
      </c>
      <c r="D219" s="9">
        <v>2.4</v>
      </c>
      <c r="E219" s="4">
        <f>_xlfn.AVERAGEIF('FRED data'!I$12:I$748,data!A219,'FRED data'!B$12:B$748)</f>
        <v>224.19966666666667</v>
      </c>
      <c r="F219" s="3">
        <f t="shared" si="13"/>
        <v>1.865183187768693</v>
      </c>
      <c r="G219" s="5">
        <f>_xlfn.AVERAGEIF('FRED data'!I$12:I$748,data!A219,'FRED data'!C$12:C$748)</f>
        <v>13924.666666666666</v>
      </c>
      <c r="H219">
        <f>_xlfn.AVERAGEIF('FRED data'!I$12:I$748,data!A219,'FRED data'!D$12:D$748)</f>
        <v>153456</v>
      </c>
      <c r="I219" s="3">
        <f>100*G219/H219</f>
        <v>9.074045111736696</v>
      </c>
      <c r="J219" s="10">
        <v>5.08</v>
      </c>
      <c r="K219" s="3">
        <f>I219-J219</f>
        <v>3.994045111736696</v>
      </c>
      <c r="L219" s="3"/>
      <c r="M219" s="3"/>
      <c r="N219" s="3"/>
      <c r="O219" s="3"/>
    </row>
    <row r="220" spans="1:15" ht="12.75">
      <c r="A220">
        <f t="shared" si="12"/>
        <v>8047</v>
      </c>
      <c r="B220" s="8">
        <v>2011</v>
      </c>
      <c r="C220" s="8">
        <v>3</v>
      </c>
      <c r="D220" s="9">
        <v>2.4</v>
      </c>
      <c r="E220" s="4">
        <f>_xlfn.AVERAGEIF('FRED data'!I$12:I$748,data!A220,'FRED data'!B$12:B$748)</f>
        <v>225.73266666666666</v>
      </c>
      <c r="F220" s="3">
        <f t="shared" si="13"/>
        <v>2.72575375202031</v>
      </c>
      <c r="G220" s="5">
        <f>_xlfn.AVERAGEIF('FRED data'!I$12:I$748,data!A220,'FRED data'!C$12:C$748)</f>
        <v>13843</v>
      </c>
      <c r="H220">
        <f>_xlfn.AVERAGEIF('FRED data'!I$12:I$748,data!A220,'FRED data'!D$12:D$748)</f>
        <v>153726.33333333334</v>
      </c>
      <c r="I220" s="3">
        <f>100*G220/H220</f>
        <v>9.004963365634602</v>
      </c>
      <c r="J220" s="10">
        <v>5.08</v>
      </c>
      <c r="K220" s="3">
        <f>I220-J220</f>
        <v>3.9249633656346017</v>
      </c>
      <c r="L220" s="3"/>
      <c r="M220" s="3"/>
      <c r="N220" s="3"/>
      <c r="O220" s="3"/>
    </row>
    <row r="221" spans="1:15" ht="12.75">
      <c r="A221">
        <f t="shared" si="12"/>
        <v>8048</v>
      </c>
      <c r="B221" s="8">
        <v>2011</v>
      </c>
      <c r="C221" s="8">
        <v>4</v>
      </c>
      <c r="D221" s="9">
        <v>2.5</v>
      </c>
      <c r="E221" s="4">
        <f>_xlfn.AVERAGEIF('FRED data'!I$12:I$748,data!A221,'FRED data'!B$12:B$748)</f>
        <v>226.93666666666664</v>
      </c>
      <c r="F221" s="3">
        <f t="shared" si="13"/>
        <v>2.1278275342339725</v>
      </c>
      <c r="G221" s="5">
        <f>_xlfn.AVERAGEIF('FRED data'!I$12:I$748,data!A221,'FRED data'!C$12:C$748)</f>
        <v>13329.666666666666</v>
      </c>
      <c r="H221">
        <f>_xlfn.AVERAGEIF('FRED data'!I$12:I$748,data!A221,'FRED data'!D$12:D$748)</f>
        <v>154028</v>
      </c>
      <c r="I221" s="3">
        <f>100*G221/H221</f>
        <v>8.65405424122021</v>
      </c>
      <c r="J221" s="10">
        <v>5.08</v>
      </c>
      <c r="K221" s="3">
        <f>I221-J221</f>
        <v>3.5740542412202103</v>
      </c>
      <c r="L221" s="3"/>
      <c r="M221" s="3"/>
      <c r="N221" s="3"/>
      <c r="O221" s="3"/>
    </row>
    <row r="222" spans="1:15" ht="12.75">
      <c r="A222">
        <f t="shared" si="12"/>
        <v>8049</v>
      </c>
      <c r="B222" s="8">
        <v>2012</v>
      </c>
      <c r="C222" s="8">
        <v>1</v>
      </c>
      <c r="D222" s="9">
        <v>2.3</v>
      </c>
      <c r="E222" s="4">
        <f>_xlfn.AVERAGEIF('FRED data'!I$12:I$748,data!A222,'FRED data'!B$12:B$748)</f>
        <v>228.12966666666668</v>
      </c>
      <c r="F222" s="3">
        <f t="shared" si="13"/>
        <v>2.09728146548116</v>
      </c>
      <c r="G222" s="5">
        <f>_xlfn.AVERAGEIF('FRED data'!I$12:I$748,data!A222,'FRED data'!C$12:C$748)</f>
        <v>12774.333333333334</v>
      </c>
      <c r="H222">
        <f>_xlfn.AVERAGEIF('FRED data'!I$12:I$748,data!A222,'FRED data'!D$12:D$748)</f>
        <v>154600.33333333334</v>
      </c>
      <c r="I222" s="3">
        <f>100*G222/H222</f>
        <v>8.262810990058236</v>
      </c>
      <c r="J222" s="10">
        <v>5.07</v>
      </c>
      <c r="K222" s="3">
        <f>I222-J222</f>
        <v>3.192810990058236</v>
      </c>
      <c r="L222" s="3"/>
      <c r="M222" s="3"/>
      <c r="N222" s="3"/>
      <c r="O222" s="3"/>
    </row>
    <row r="223" spans="1:15" ht="12.75">
      <c r="A223">
        <f t="shared" si="12"/>
        <v>8050</v>
      </c>
      <c r="B223" s="8">
        <v>2012</v>
      </c>
      <c r="C223" s="8">
        <v>2</v>
      </c>
      <c r="D223" s="9">
        <v>2.48</v>
      </c>
      <c r="E223" s="4">
        <f>_xlfn.AVERAGEIF('FRED data'!I$12:I$748,data!A223,'FRED data'!B$12:B$748)</f>
        <v>229.25066666666666</v>
      </c>
      <c r="F223" s="3">
        <f t="shared" si="13"/>
        <v>1.9607353669048422</v>
      </c>
      <c r="G223" s="5">
        <f>_xlfn.AVERAGEIF('FRED data'!I$12:I$748,data!A223,'FRED data'!C$12:C$748)</f>
        <v>12666</v>
      </c>
      <c r="H223">
        <f>_xlfn.AVERAGEIF('FRED data'!I$12:I$748,data!A223,'FRED data'!D$12:D$748)</f>
        <v>154831.33333333334</v>
      </c>
      <c r="I223" s="3">
        <f>100*G223/H223</f>
        <v>8.180514710631353</v>
      </c>
      <c r="J223" s="10">
        <v>5.05</v>
      </c>
      <c r="K223" s="3">
        <f>I223-J223</f>
        <v>3.1305147106313536</v>
      </c>
      <c r="L223" s="3"/>
      <c r="M223" s="3"/>
      <c r="N223" s="3"/>
      <c r="O223" s="3"/>
    </row>
    <row r="224" spans="1:15" ht="12.75">
      <c r="A224">
        <f t="shared" si="12"/>
        <v>8051</v>
      </c>
      <c r="B224" s="8">
        <v>2012</v>
      </c>
      <c r="C224" s="8">
        <v>3</v>
      </c>
      <c r="D224" s="9">
        <v>2.35</v>
      </c>
      <c r="E224" s="4">
        <f>_xlfn.AVERAGEIF('FRED data'!I$12:I$748,data!A224,'FRED data'!B$12:B$748)</f>
        <v>230.28733333333332</v>
      </c>
      <c r="F224" s="3">
        <f t="shared" si="13"/>
        <v>1.804714169824706</v>
      </c>
      <c r="G224" s="5">
        <f>_xlfn.AVERAGEIF('FRED data'!I$12:I$748,data!A224,'FRED data'!C$12:C$748)</f>
        <v>12414</v>
      </c>
      <c r="H224">
        <f>_xlfn.AVERAGEIF('FRED data'!I$12:I$748,data!A224,'FRED data'!D$12:D$748)</f>
        <v>154957</v>
      </c>
      <c r="I224" s="3">
        <f>100*G224/H224</f>
        <v>8.0112547351846</v>
      </c>
      <c r="J224" s="10">
        <v>5.02</v>
      </c>
      <c r="K224" s="3">
        <f>I224-J224</f>
        <v>2.991254735184601</v>
      </c>
      <c r="L224" s="3"/>
      <c r="M224" s="3"/>
      <c r="N224" s="3"/>
      <c r="O224" s="3"/>
    </row>
    <row r="225" spans="1:15" ht="12.75">
      <c r="A225">
        <f t="shared" si="12"/>
        <v>8052</v>
      </c>
      <c r="B225" s="8">
        <v>2012</v>
      </c>
      <c r="C225" s="8">
        <v>4</v>
      </c>
      <c r="D225" s="9">
        <v>2.3</v>
      </c>
      <c r="E225" s="4">
        <f>_xlfn.AVERAGEIF('FRED data'!I$12:I$748,data!A225,'FRED data'!B$12:B$748)</f>
        <v>231.3596666666667</v>
      </c>
      <c r="F225" s="3">
        <f t="shared" si="13"/>
        <v>1.8582774491612497</v>
      </c>
      <c r="G225" s="5">
        <f>_xlfn.AVERAGEIF('FRED data'!I$12:I$748,data!A225,'FRED data'!C$12:C$748)</f>
        <v>12142.333333333334</v>
      </c>
      <c r="H225">
        <f>_xlfn.AVERAGEIF('FRED data'!I$12:I$748,data!A225,'FRED data'!D$12:D$748)</f>
        <v>155506.66666666666</v>
      </c>
      <c r="I225" s="3">
        <f>100*G225/H225</f>
        <v>7.808239732487355</v>
      </c>
      <c r="J225" s="10">
        <v>4.99</v>
      </c>
      <c r="K225" s="3">
        <f>I225-J225</f>
        <v>2.8182397324873545</v>
      </c>
      <c r="L225" s="3"/>
      <c r="M225" s="3"/>
      <c r="N225" s="3"/>
      <c r="O225" s="3"/>
    </row>
    <row r="226" spans="1:15" ht="12.75">
      <c r="A226">
        <f t="shared" si="12"/>
        <v>8053</v>
      </c>
      <c r="B226" s="8">
        <v>2013</v>
      </c>
      <c r="C226" s="8">
        <v>1</v>
      </c>
      <c r="D226" s="9">
        <v>2.3</v>
      </c>
      <c r="E226" s="4">
        <f>_xlfn.AVERAGEIF('FRED data'!I$12:I$748,data!A226,'FRED data'!B$12:B$748)</f>
        <v>232.53066666666666</v>
      </c>
      <c r="F226" s="3">
        <f t="shared" si="13"/>
        <v>2.019447103096539</v>
      </c>
      <c r="G226" s="5">
        <f>_xlfn.AVERAGEIF('FRED data'!I$12:I$748,data!A226,'FRED data'!C$12:C$748)</f>
        <v>12036.666666666666</v>
      </c>
      <c r="H226">
        <f>_xlfn.AVERAGEIF('FRED data'!I$12:I$748,data!A226,'FRED data'!D$12:D$748)</f>
        <v>155360</v>
      </c>
      <c r="I226" s="3">
        <f>100*G226/H226</f>
        <v>7.747596979059388</v>
      </c>
      <c r="J226" s="10">
        <v>4.97</v>
      </c>
      <c r="K226" s="3">
        <f>I226-J226</f>
        <v>2.777596979059388</v>
      </c>
      <c r="L226" s="3"/>
      <c r="M226" s="3"/>
      <c r="N226" s="3"/>
      <c r="O226" s="3"/>
    </row>
    <row r="227" spans="1:15" ht="12.75">
      <c r="A227">
        <f t="shared" si="12"/>
        <v>8054</v>
      </c>
      <c r="B227" s="8">
        <v>2013</v>
      </c>
      <c r="C227" s="8">
        <v>2</v>
      </c>
      <c r="D227" s="9">
        <v>2.3</v>
      </c>
      <c r="E227" s="4">
        <f>_xlfn.AVERAGEIF('FRED data'!I$12:I$748,data!A227,'FRED data'!B$12:B$748)</f>
        <v>233.05933333333334</v>
      </c>
      <c r="F227" s="3">
        <f t="shared" si="13"/>
        <v>0.9083818705239111</v>
      </c>
      <c r="G227" s="5">
        <f>_xlfn.AVERAGEIF('FRED data'!I$12:I$748,data!A227,'FRED data'!C$12:C$748)</f>
        <v>11721.666666666666</v>
      </c>
      <c r="H227">
        <f>_xlfn.AVERAGEIF('FRED data'!I$12:I$748,data!A227,'FRED data'!D$12:D$748)</f>
        <v>155559.66666666666</v>
      </c>
      <c r="I227" s="3">
        <f>100*G227/H227</f>
        <v>7.53515799939573</v>
      </c>
      <c r="J227" s="10">
        <v>4.94</v>
      </c>
      <c r="K227" s="3">
        <f>I227-J227</f>
        <v>2.595157999395729</v>
      </c>
      <c r="L227" s="3"/>
      <c r="M227" s="3"/>
      <c r="N227" s="3"/>
      <c r="O227" s="3"/>
    </row>
    <row r="228" spans="1:15" ht="12.75">
      <c r="A228">
        <f t="shared" si="12"/>
        <v>8055</v>
      </c>
      <c r="B228" s="8">
        <v>2013</v>
      </c>
      <c r="C228" s="8">
        <v>3</v>
      </c>
      <c r="D228" s="9">
        <v>2.205</v>
      </c>
      <c r="E228" s="4">
        <f>_xlfn.AVERAGEIF('FRED data'!I$12:I$748,data!A228,'FRED data'!B$12:B$748)</f>
        <v>234.30533333333332</v>
      </c>
      <c r="F228" s="3">
        <f t="shared" si="13"/>
        <v>2.1328149788161</v>
      </c>
      <c r="G228" s="5">
        <f>_xlfn.AVERAGEIF('FRED data'!I$12:I$748,data!A228,'FRED data'!C$12:C$748)</f>
        <v>11294.666666666666</v>
      </c>
      <c r="H228">
        <f>_xlfn.AVERAGEIF('FRED data'!I$12:I$748,data!A228,'FRED data'!D$12:D$748)</f>
        <v>155630.33333333334</v>
      </c>
      <c r="I228" s="3">
        <f>100*G228/H228</f>
        <v>7.2573684221799075</v>
      </c>
      <c r="J228" s="10">
        <v>4.91</v>
      </c>
      <c r="K228" s="3">
        <f>I228-J228</f>
        <v>2.3473684221799074</v>
      </c>
      <c r="L228" s="3"/>
      <c r="M228" s="3"/>
      <c r="N228" s="3"/>
      <c r="O228" s="3"/>
    </row>
    <row r="229" spans="1:15" ht="12.75">
      <c r="A229">
        <f aca="true" t="shared" si="14" ref="A229:A247">B229*4+C229</f>
        <v>8056</v>
      </c>
      <c r="B229" s="8">
        <v>2013</v>
      </c>
      <c r="C229" s="8">
        <v>4</v>
      </c>
      <c r="D229" s="9">
        <v>2.3</v>
      </c>
      <c r="E229" s="4">
        <f>_xlfn.AVERAGEIF('FRED data'!I$12:I$748,data!A229,'FRED data'!B$12:B$748)</f>
        <v>235.34633333333332</v>
      </c>
      <c r="F229" s="3">
        <f t="shared" si="13"/>
        <v>1.7732319993090329</v>
      </c>
      <c r="G229" s="5">
        <f>_xlfn.AVERAGEIF('FRED data'!I$12:I$748,data!A229,'FRED data'!C$12:C$748)</f>
        <v>10775.666666666666</v>
      </c>
      <c r="H229">
        <f>_xlfn.AVERAGEIF('FRED data'!I$12:I$748,data!A229,'FRED data'!D$12:D$748)</f>
        <v>155040</v>
      </c>
      <c r="I229" s="3">
        <f>100*G229/H229</f>
        <v>6.950249398004815</v>
      </c>
      <c r="J229" s="10">
        <v>4.89</v>
      </c>
      <c r="K229" s="3">
        <f>I229-J229</f>
        <v>2.0602493980048155</v>
      </c>
      <c r="L229" s="3"/>
      <c r="M229" s="3"/>
      <c r="N229" s="3"/>
      <c r="O229" s="3"/>
    </row>
    <row r="230" spans="1:15" ht="12.75">
      <c r="A230">
        <f t="shared" si="14"/>
        <v>8057</v>
      </c>
      <c r="B230" s="8">
        <v>2014</v>
      </c>
      <c r="C230" s="8">
        <v>1</v>
      </c>
      <c r="D230" s="9">
        <v>2.3</v>
      </c>
      <c r="E230" s="4">
        <f>_xlfn.AVERAGEIF('FRED data'!I$12:I$748,data!A230,'FRED data'!B$12:B$748)</f>
        <v>236.25900000000001</v>
      </c>
      <c r="F230" s="3">
        <f t="shared" si="13"/>
        <v>1.5481891174900397</v>
      </c>
      <c r="G230" s="5">
        <f>_xlfn.AVERAGEIF('FRED data'!I$12:I$748,data!A230,'FRED data'!C$12:C$748)</f>
        <v>10345</v>
      </c>
      <c r="H230">
        <f>_xlfn.AVERAGEIF('FRED data'!I$12:I$748,data!A230,'FRED data'!D$12:D$748)</f>
        <v>155663.66666666666</v>
      </c>
      <c r="I230" s="3">
        <f>100*G230/H230</f>
        <v>6.645738354700626</v>
      </c>
      <c r="J230" s="10">
        <v>4.86</v>
      </c>
      <c r="K230" s="3">
        <f>I230-J230</f>
        <v>1.7857383547006256</v>
      </c>
      <c r="L230" s="3"/>
      <c r="M230" s="3"/>
      <c r="N230" s="3"/>
      <c r="O230" s="3"/>
    </row>
    <row r="231" spans="1:15" ht="12.75">
      <c r="A231">
        <f t="shared" si="14"/>
        <v>8058</v>
      </c>
      <c r="B231" s="8">
        <v>2014</v>
      </c>
      <c r="C231" s="8">
        <v>2</v>
      </c>
      <c r="D231" s="9">
        <v>2.25</v>
      </c>
      <c r="E231" s="4">
        <f>_xlfn.AVERAGEIF('FRED data'!I$12:I$748,data!A231,'FRED data'!B$12:B$748)</f>
        <v>237.4813333333333</v>
      </c>
      <c r="F231" s="3">
        <f t="shared" si="13"/>
        <v>2.0641452033036245</v>
      </c>
      <c r="G231" s="5">
        <f>_xlfn.AVERAGEIF('FRED data'!I$12:I$748,data!A231,'FRED data'!C$12:C$748)</f>
        <v>9646</v>
      </c>
      <c r="H231">
        <f>_xlfn.AVERAGEIF('FRED data'!I$12:I$748,data!A231,'FRED data'!D$12:D$748)</f>
        <v>155570</v>
      </c>
      <c r="I231" s="3">
        <f>100*G231/H231</f>
        <v>6.200424246319985</v>
      </c>
      <c r="J231" s="10">
        <v>4.83</v>
      </c>
      <c r="K231" s="3">
        <f>I231-J231</f>
        <v>1.3704242463199847</v>
      </c>
      <c r="L231" s="3"/>
      <c r="M231" s="3"/>
      <c r="N231" s="3"/>
      <c r="O231" s="3"/>
    </row>
    <row r="232" spans="1:15" ht="12.75">
      <c r="A232">
        <f t="shared" si="14"/>
        <v>8059</v>
      </c>
      <c r="B232" s="8">
        <v>2014</v>
      </c>
      <c r="C232" s="8">
        <v>3</v>
      </c>
      <c r="D232" s="9">
        <v>2.2</v>
      </c>
      <c r="E232" s="4">
        <f>_xlfn.AVERAGEIF('FRED data'!I$12:I$748,data!A232,'FRED data'!B$12:B$748)</f>
        <v>238.47133333333332</v>
      </c>
      <c r="F232" s="3">
        <f t="shared" si="13"/>
        <v>1.6640334169402138</v>
      </c>
      <c r="G232" s="5">
        <f>_xlfn.AVERAGEIF('FRED data'!I$12:I$748,data!A232,'FRED data'!C$12:C$748)</f>
        <v>9492.666666666666</v>
      </c>
      <c r="H232">
        <f>_xlfn.AVERAGEIF('FRED data'!I$12:I$748,data!A232,'FRED data'!D$12:D$748)</f>
        <v>156051.33333333334</v>
      </c>
      <c r="I232" s="3">
        <f>100*G232/H232</f>
        <v>6.083041050594462</v>
      </c>
      <c r="J232" s="10">
        <v>4.8</v>
      </c>
      <c r="K232" s="3">
        <f>I232-J232</f>
        <v>1.2830410505944618</v>
      </c>
      <c r="L232" s="3"/>
      <c r="M232" s="3"/>
      <c r="N232" s="3"/>
      <c r="O232" s="3"/>
    </row>
    <row r="233" spans="1:15" ht="12.75">
      <c r="A233">
        <f t="shared" si="14"/>
        <v>8060</v>
      </c>
      <c r="B233" s="8">
        <v>2014</v>
      </c>
      <c r="C233" s="8">
        <v>4</v>
      </c>
      <c r="D233" s="9">
        <v>2.2</v>
      </c>
      <c r="E233" s="4">
        <f>_xlfn.AVERAGEIF('FRED data'!I$12:I$748,data!A233,'FRED data'!B$12:B$748)</f>
        <v>239.39066666666668</v>
      </c>
      <c r="F233" s="3">
        <f t="shared" si="13"/>
        <v>1.5390794288627774</v>
      </c>
      <c r="G233" s="5">
        <f>_xlfn.AVERAGEIF('FRED data'!I$12:I$748,data!A233,'FRED data'!C$12:C$748)</f>
        <v>8913.333333333334</v>
      </c>
      <c r="H233">
        <f>_xlfn.AVERAGEIF('FRED data'!I$12:I$748,data!A233,'FRED data'!D$12:D$748)</f>
        <v>156379.66666666666</v>
      </c>
      <c r="I233" s="3">
        <f>100*G233/H233</f>
        <v>5.69980325660412</v>
      </c>
      <c r="J233" s="10">
        <v>4.76</v>
      </c>
      <c r="K233" s="3">
        <f>I233-J233</f>
        <v>0.9398032566041206</v>
      </c>
      <c r="L233" s="3"/>
      <c r="M233" s="3"/>
      <c r="N233" s="3"/>
      <c r="O233" s="3"/>
    </row>
    <row r="234" spans="1:15" ht="12.75">
      <c r="A234">
        <f t="shared" si="14"/>
        <v>8061</v>
      </c>
      <c r="B234" s="8">
        <v>2015</v>
      </c>
      <c r="C234" s="8">
        <v>1</v>
      </c>
      <c r="D234" s="9">
        <v>2.1</v>
      </c>
      <c r="E234" s="4">
        <f>_xlfn.AVERAGEIF('FRED data'!I$12:I$748,data!A234,'FRED data'!B$12:B$748)</f>
        <v>240.24333333333334</v>
      </c>
      <c r="F234" s="3">
        <f t="shared" si="13"/>
        <v>1.4221970334332923</v>
      </c>
      <c r="G234" s="5">
        <f>_xlfn.AVERAGEIF('FRED data'!I$12:I$748,data!A234,'FRED data'!C$12:C$748)</f>
        <v>8721</v>
      </c>
      <c r="H234">
        <f>_xlfn.AVERAGEIF('FRED data'!I$12:I$748,data!A234,'FRED data'!D$12:D$748)</f>
        <v>156850.33333333334</v>
      </c>
      <c r="I234" s="3">
        <f>100*G234/H234</f>
        <v>5.560077441127529</v>
      </c>
      <c r="J234" s="10">
        <v>4.72</v>
      </c>
      <c r="K234" s="3">
        <f>I234-J234</f>
        <v>0.8400774411275291</v>
      </c>
      <c r="L234" s="3"/>
      <c r="M234" s="3"/>
      <c r="N234" s="3"/>
      <c r="O234" s="3"/>
    </row>
    <row r="235" spans="1:15" ht="12.75">
      <c r="A235">
        <f t="shared" si="14"/>
        <v>8062</v>
      </c>
      <c r="B235" s="8">
        <v>2015</v>
      </c>
      <c r="C235" s="8">
        <v>2</v>
      </c>
      <c r="D235" s="9">
        <v>2.135</v>
      </c>
      <c r="E235" s="4">
        <f>_xlfn.AVERAGEIF('FRED data'!I$12:I$748,data!A235,'FRED data'!B$12:B$748)</f>
        <v>241.67633333333333</v>
      </c>
      <c r="F235" s="3">
        <f t="shared" si="13"/>
        <v>2.3788267175575584</v>
      </c>
      <c r="G235" s="5">
        <f>_xlfn.AVERAGEIF('FRED data'!I$12:I$748,data!A235,'FRED data'!C$12:C$748)</f>
        <v>8491</v>
      </c>
      <c r="H235">
        <f>_xlfn.AVERAGEIF('FRED data'!I$12:I$748,data!A235,'FRED data'!D$12:D$748)</f>
        <v>157190.33333333334</v>
      </c>
      <c r="I235" s="3">
        <f>100*G235/H235</f>
        <v>5.401731658647372</v>
      </c>
      <c r="J235" s="10">
        <v>4.69</v>
      </c>
      <c r="K235" s="3">
        <f>I235-J235</f>
        <v>0.7117316586473716</v>
      </c>
      <c r="L235" s="3"/>
      <c r="M235" s="3"/>
      <c r="N235" s="3"/>
      <c r="O235" s="3"/>
    </row>
    <row r="236" spans="1:15" ht="12.75">
      <c r="A236">
        <f t="shared" si="14"/>
        <v>8063</v>
      </c>
      <c r="B236" s="8">
        <v>2015</v>
      </c>
      <c r="C236" s="8">
        <v>3</v>
      </c>
      <c r="D236" s="9">
        <v>2.15</v>
      </c>
      <c r="E236" s="4">
        <f>_xlfn.AVERAGEIF('FRED data'!I$12:I$748,data!A236,'FRED data'!B$12:B$748)</f>
        <v>242.87900000000002</v>
      </c>
      <c r="F236" s="3">
        <f t="shared" si="13"/>
        <v>1.985604621060233</v>
      </c>
      <c r="G236" s="5">
        <f>_xlfn.AVERAGEIF('FRED data'!I$12:I$748,data!A236,'FRED data'!C$12:C$748)</f>
        <v>8031</v>
      </c>
      <c r="H236">
        <f>_xlfn.AVERAGEIF('FRED data'!I$12:I$748,data!A236,'FRED data'!D$12:D$748)</f>
        <v>156955.66666666666</v>
      </c>
      <c r="I236" s="3">
        <f>100*G236/H236</f>
        <v>5.1167314761917915</v>
      </c>
      <c r="J236" s="10">
        <v>4.66</v>
      </c>
      <c r="K236" s="3">
        <f>I236-J236</f>
        <v>0.45673147619179133</v>
      </c>
      <c r="L236" s="3"/>
      <c r="M236" s="3"/>
      <c r="N236" s="3"/>
      <c r="O236" s="3"/>
    </row>
    <row r="237" spans="1:15" ht="12.75">
      <c r="A237">
        <f t="shared" si="14"/>
        <v>8064</v>
      </c>
      <c r="B237" s="8">
        <v>2015</v>
      </c>
      <c r="C237" s="8">
        <v>4</v>
      </c>
      <c r="D237" s="9">
        <v>2.15</v>
      </c>
      <c r="E237" s="4">
        <f>_xlfn.AVERAGEIF('FRED data'!I$12:I$748,data!A237,'FRED data'!B$12:B$748)</f>
        <v>244.20899999999997</v>
      </c>
      <c r="F237" s="3">
        <f t="shared" si="13"/>
        <v>2.1844156380367963</v>
      </c>
      <c r="G237" s="5">
        <f>_xlfn.AVERAGEIF('FRED data'!I$12:I$748,data!A237,'FRED data'!C$12:C$748)</f>
        <v>7913</v>
      </c>
      <c r="H237">
        <f>_xlfn.AVERAGEIF('FRED data'!I$12:I$748,data!A237,'FRED data'!D$12:D$748)</f>
        <v>157538.66666666666</v>
      </c>
      <c r="I237" s="3">
        <f>100*G237/H237</f>
        <v>5.022893850398632</v>
      </c>
      <c r="J237" s="10">
        <v>4.64</v>
      </c>
      <c r="K237" s="3">
        <f>I237-J237</f>
        <v>0.38289385039863255</v>
      </c>
      <c r="L237" s="3"/>
      <c r="M237" s="3"/>
      <c r="N237" s="3"/>
      <c r="O237" s="3"/>
    </row>
    <row r="238" spans="1:15" ht="12.75">
      <c r="A238">
        <f t="shared" si="14"/>
        <v>8065</v>
      </c>
      <c r="B238" s="8">
        <v>2016</v>
      </c>
      <c r="C238" s="8">
        <v>1</v>
      </c>
      <c r="D238" s="9">
        <v>2.12</v>
      </c>
      <c r="E238" s="4">
        <f>_xlfn.AVERAGEIF('FRED data'!I$12:I$748,data!A238,'FRED data'!B$12:B$748)</f>
        <v>245.609</v>
      </c>
      <c r="F238" s="3">
        <f t="shared" si="13"/>
        <v>2.2865698073555762</v>
      </c>
      <c r="G238" s="5">
        <f>_xlfn.AVERAGEIF('FRED data'!I$12:I$748,data!A238,'FRED data'!C$12:C$748)</f>
        <v>7880.333333333333</v>
      </c>
      <c r="H238">
        <f>_xlfn.AVERAGEIF('FRED data'!I$12:I$748,data!A238,'FRED data'!D$12:D$748)</f>
        <v>158817</v>
      </c>
      <c r="I238" s="3">
        <f>100*G238/H238</f>
        <v>4.961895347055625</v>
      </c>
      <c r="J238" s="10">
        <v>4.63</v>
      </c>
      <c r="K238" s="3">
        <f>I238-J238</f>
        <v>0.3318953470556254</v>
      </c>
      <c r="L238" s="3"/>
      <c r="M238" s="3"/>
      <c r="N238" s="3"/>
      <c r="O238" s="3"/>
    </row>
    <row r="239" spans="1:15" ht="12.75">
      <c r="A239">
        <f t="shared" si="14"/>
        <v>8066</v>
      </c>
      <c r="B239" s="8">
        <v>2016</v>
      </c>
      <c r="C239" s="8">
        <v>2</v>
      </c>
      <c r="D239" s="9">
        <v>2.2</v>
      </c>
      <c r="E239" s="4">
        <f>_xlfn.AVERAGEIF('FRED data'!I$12:I$748,data!A239,'FRED data'!B$12:B$748)</f>
        <v>246.9846666666667</v>
      </c>
      <c r="F239" s="3">
        <f t="shared" si="13"/>
        <v>2.234166350287836</v>
      </c>
      <c r="G239" s="5">
        <f>_xlfn.AVERAGEIF('FRED data'!I$12:I$748,data!A239,'FRED data'!C$12:C$748)</f>
        <v>7739.666666666667</v>
      </c>
      <c r="H239">
        <f>_xlfn.AVERAGEIF('FRED data'!I$12:I$748,data!A239,'FRED data'!D$12:D$748)</f>
        <v>158802.33333333334</v>
      </c>
      <c r="I239" s="3">
        <f>100*G239/H239</f>
        <v>4.873773895009939</v>
      </c>
      <c r="J239" s="10">
        <v>4.62</v>
      </c>
      <c r="K239" s="3">
        <f>I239-J239</f>
        <v>0.25377389500993885</v>
      </c>
      <c r="L239" s="3"/>
      <c r="M239" s="3"/>
      <c r="N239" s="3"/>
      <c r="O239" s="3"/>
    </row>
    <row r="240" spans="1:15" ht="12.75">
      <c r="A240">
        <f t="shared" si="14"/>
        <v>8067</v>
      </c>
      <c r="B240" s="8">
        <v>2016</v>
      </c>
      <c r="C240" s="8">
        <v>3</v>
      </c>
      <c r="D240" s="9">
        <v>2.15</v>
      </c>
      <c r="E240" s="4">
        <f>_xlfn.AVERAGEIF('FRED data'!I$12:I$748,data!A240,'FRED data'!B$12:B$748)</f>
        <v>248.30933333333334</v>
      </c>
      <c r="F240" s="3">
        <f t="shared" si="13"/>
        <v>2.139609726939895</v>
      </c>
      <c r="G240" s="5">
        <f>_xlfn.AVERAGEIF('FRED data'!I$12:I$748,data!A240,'FRED data'!C$12:C$748)</f>
        <v>7823</v>
      </c>
      <c r="H240">
        <f>_xlfn.AVERAGEIF('FRED data'!I$12:I$748,data!A240,'FRED data'!D$12:D$748)</f>
        <v>159485</v>
      </c>
      <c r="I240" s="3">
        <f>100*G240/H240</f>
        <v>4.905163494999529</v>
      </c>
      <c r="J240" s="10">
        <v>4.62</v>
      </c>
      <c r="K240" s="3">
        <f>I240-J240</f>
        <v>0.2851634949995292</v>
      </c>
      <c r="L240" s="3"/>
      <c r="M240" s="3"/>
      <c r="N240" s="3"/>
      <c r="O240" s="3"/>
    </row>
    <row r="241" spans="1:15" ht="12.75">
      <c r="A241">
        <f t="shared" si="14"/>
        <v>8068</v>
      </c>
      <c r="B241" s="8">
        <v>2016</v>
      </c>
      <c r="C241" s="8">
        <v>4</v>
      </c>
      <c r="D241" s="9">
        <v>2.2161</v>
      </c>
      <c r="E241" s="4">
        <f>_xlfn.AVERAGEIF('FRED data'!I$12:I$748,data!A241,'FRED data'!B$12:B$748)</f>
        <v>249.52633333333333</v>
      </c>
      <c r="F241" s="3">
        <f t="shared" si="13"/>
        <v>1.955669319417197</v>
      </c>
      <c r="G241" s="5">
        <f>_xlfn.AVERAGEIF('FRED data'!I$12:I$748,data!A241,'FRED data'!C$12:C$748)</f>
        <v>7560.666666666667</v>
      </c>
      <c r="H241">
        <f>_xlfn.AVERAGEIF('FRED data'!I$12:I$748,data!A241,'FRED data'!D$12:D$748)</f>
        <v>159660</v>
      </c>
      <c r="I241" s="3">
        <f>100*G241/H241</f>
        <v>4.735479560733225</v>
      </c>
      <c r="J241" s="10">
        <v>4.62</v>
      </c>
      <c r="K241" s="3">
        <f>I241-J241</f>
        <v>0.11547956073322485</v>
      </c>
      <c r="L241" s="3"/>
      <c r="M241" s="3"/>
      <c r="N241" s="3"/>
      <c r="O241" s="3"/>
    </row>
    <row r="242" spans="1:15" ht="12.75">
      <c r="A242">
        <f t="shared" si="14"/>
        <v>8069</v>
      </c>
      <c r="B242" s="8">
        <v>2017</v>
      </c>
      <c r="C242" s="8">
        <v>1</v>
      </c>
      <c r="D242" s="9">
        <v>2.3</v>
      </c>
      <c r="E242" s="4">
        <f>_xlfn.AVERAGEIF('FRED data'!I$12:I$748,data!A242,'FRED data'!B$12:B$748)</f>
        <v>250.88433333333333</v>
      </c>
      <c r="F242" s="3">
        <f t="shared" si="13"/>
        <v>2.1710222010231206</v>
      </c>
      <c r="G242" s="5">
        <f>_xlfn.AVERAGEIF('FRED data'!I$12:I$748,data!A242,'FRED data'!C$12:C$748)</f>
        <v>7433</v>
      </c>
      <c r="H242">
        <f>_xlfn.AVERAGEIF('FRED data'!I$12:I$748,data!A242,'FRED data'!D$12:D$748)</f>
        <v>159983.33333333334</v>
      </c>
      <c r="I242" s="3">
        <f>100*G242/H242</f>
        <v>4.646108969684342</v>
      </c>
      <c r="J242" s="10">
        <v>4.62</v>
      </c>
      <c r="K242" s="3">
        <f>I242-J242</f>
        <v>0.02610896968434151</v>
      </c>
      <c r="L242" s="3"/>
      <c r="M242" s="3"/>
      <c r="N242" s="3"/>
      <c r="O242" s="3"/>
    </row>
    <row r="243" spans="1:15" ht="12.75">
      <c r="A243">
        <f t="shared" si="14"/>
        <v>8070</v>
      </c>
      <c r="B243" s="8">
        <v>2017</v>
      </c>
      <c r="C243" s="8">
        <v>2</v>
      </c>
      <c r="D243" s="9">
        <v>2.3</v>
      </c>
      <c r="E243" s="4">
        <f>_xlfn.AVERAGEIF('FRED data'!I$12:I$748,data!A243,'FRED data'!B$12:B$748)</f>
        <v>251.38199999999998</v>
      </c>
      <c r="F243" s="3">
        <f t="shared" si="13"/>
        <v>0.7926740002314858</v>
      </c>
      <c r="G243" s="5">
        <f>_xlfn.AVERAGEIF('FRED data'!I$12:I$748,data!A243,'FRED data'!C$12:C$748)</f>
        <v>6940.666666666667</v>
      </c>
      <c r="H243">
        <f>_xlfn.AVERAGEIF('FRED data'!I$12:I$748,data!A243,'FRED data'!D$12:D$748)</f>
        <v>160041.33333333334</v>
      </c>
      <c r="I243" s="3">
        <f>100*G243/H243</f>
        <v>4.3367963276153665</v>
      </c>
      <c r="J243" s="10">
        <v>4.63</v>
      </c>
      <c r="K243" s="3">
        <f>I243-J243</f>
        <v>-0.2932036723846334</v>
      </c>
      <c r="L243" s="3"/>
      <c r="M243" s="3"/>
      <c r="N243" s="3"/>
      <c r="O243" s="3"/>
    </row>
    <row r="244" spans="1:15" ht="12.75">
      <c r="A244">
        <f t="shared" si="14"/>
        <v>8071</v>
      </c>
      <c r="B244" s="8">
        <v>2017</v>
      </c>
      <c r="C244" s="8">
        <v>3</v>
      </c>
      <c r="D244" s="9">
        <v>2.25</v>
      </c>
      <c r="E244" s="4">
        <f>_xlfn.AVERAGEIF('FRED data'!I$12:I$748,data!A244,'FRED data'!B$12:B$748)</f>
        <v>252.53433333333336</v>
      </c>
      <c r="F244" s="3">
        <f t="shared" si="13"/>
        <v>1.82940740869455</v>
      </c>
      <c r="G244" s="5">
        <f>_xlfn.AVERAGEIF('FRED data'!I$12:I$748,data!A244,'FRED data'!C$12:C$748)</f>
        <v>6947.333333333333</v>
      </c>
      <c r="H244">
        <f>_xlfn.AVERAGEIF('FRED data'!I$12:I$748,data!A244,'FRED data'!D$12:D$748)</f>
        <v>160715.66666666666</v>
      </c>
      <c r="I244" s="3">
        <f>100*G244/H244</f>
        <v>4.322748041572384</v>
      </c>
      <c r="J244" s="10">
        <v>4.62</v>
      </c>
      <c r="K244" s="3">
        <f>I244-J244</f>
        <v>-0.29725195842761654</v>
      </c>
      <c r="L244" s="3"/>
      <c r="M244" s="3"/>
      <c r="N244" s="3"/>
      <c r="O244" s="3"/>
    </row>
    <row r="245" spans="1:15" ht="12.75">
      <c r="A245">
        <f t="shared" si="14"/>
        <v>8072</v>
      </c>
      <c r="B245" s="8">
        <v>2017</v>
      </c>
      <c r="C245" s="8">
        <v>4</v>
      </c>
      <c r="D245" s="9">
        <v>2.2</v>
      </c>
      <c r="E245" s="4">
        <f>_xlfn.AVERAGEIF('FRED data'!I$12:I$748,data!A245,'FRED data'!B$12:B$748)</f>
        <v>253.891</v>
      </c>
      <c r="F245" s="3">
        <f t="shared" si="13"/>
        <v>2.143131194712211</v>
      </c>
      <c r="G245" s="5">
        <f>_xlfn.AVERAGEIF('FRED data'!I$12:I$748,data!A245,'FRED data'!C$12:C$748)</f>
        <v>6572</v>
      </c>
      <c r="H245">
        <f>_xlfn.AVERAGEIF('FRED data'!I$12:I$748,data!A245,'FRED data'!D$12:D$748)</f>
        <v>160500.33333333334</v>
      </c>
      <c r="I245" s="3">
        <f>100*G245/H245</f>
        <v>4.094695545803643</v>
      </c>
      <c r="J245" s="10">
        <v>4.62</v>
      </c>
      <c r="K245" s="3">
        <f>I245-J245</f>
        <v>-0.5253044541963572</v>
      </c>
      <c r="L245" s="3"/>
      <c r="M245" s="3"/>
      <c r="N245" s="3"/>
      <c r="O245" s="3"/>
    </row>
    <row r="246" spans="1:15" ht="12.75">
      <c r="A246">
        <f t="shared" si="14"/>
        <v>8073</v>
      </c>
      <c r="B246" s="8">
        <v>2018</v>
      </c>
      <c r="C246" s="8">
        <v>1</v>
      </c>
      <c r="D246" s="9">
        <v>2.25</v>
      </c>
      <c r="E246" s="4">
        <f>_xlfn.AVERAGEIF('FRED data'!I$12:I$748,data!A246,'FRED data'!B$12:B$748)</f>
        <v>255.746</v>
      </c>
      <c r="F246" s="3">
        <f t="shared" si="13"/>
        <v>2.911889351894814</v>
      </c>
      <c r="G246" s="5">
        <f>_xlfn.AVERAGEIF('FRED data'!I$12:I$748,data!A246,'FRED data'!C$12:C$748)</f>
        <v>6658.333333333333</v>
      </c>
      <c r="H246">
        <f>_xlfn.AVERAGEIF('FRED data'!I$12:I$748,data!A246,'FRED data'!D$12:D$748)</f>
        <v>161599.66666666666</v>
      </c>
      <c r="I246" s="3">
        <f>100*G246/H246</f>
        <v>4.120264274472513</v>
      </c>
      <c r="J246" s="10">
        <v>4.62</v>
      </c>
      <c r="K246" s="3">
        <f>I246-J246</f>
        <v>-0.49973572552748724</v>
      </c>
      <c r="L246" s="3"/>
      <c r="M246" s="3"/>
      <c r="N246" s="3"/>
      <c r="O246" s="3"/>
    </row>
    <row r="247" spans="1:15" ht="12.75">
      <c r="A247">
        <f t="shared" si="14"/>
        <v>8074</v>
      </c>
      <c r="B247" s="8">
        <v>2018</v>
      </c>
      <c r="C247" s="8">
        <v>2</v>
      </c>
      <c r="D247" s="9">
        <v>2.3</v>
      </c>
      <c r="E247" s="4">
        <f>_xlfn.AVERAGEIF('FRED data'!I$12:I$748,data!A247,'FRED data'!B$12:B$748)</f>
        <v>256.66949999999997</v>
      </c>
      <c r="F247" s="3">
        <f t="shared" si="13"/>
        <v>1.4418002576036315</v>
      </c>
      <c r="G247" s="5">
        <f>_xlfn.AVERAGEIF('FRED data'!I$12:I$748,data!A247,'FRED data'!C$12:C$748)</f>
        <v>6205.5</v>
      </c>
      <c r="H247">
        <f>_xlfn.AVERAGEIF('FRED data'!I$12:I$748,data!A247,'FRED data'!D$12:D$748)</f>
        <v>161533</v>
      </c>
      <c r="I247" s="3">
        <f>100*G247/H247</f>
        <v>3.8416298836770197</v>
      </c>
      <c r="J247" s="10">
        <v>4.62</v>
      </c>
      <c r="K247" s="3">
        <f>I247-J247</f>
        <v>-0.7783701163229804</v>
      </c>
      <c r="L247" s="3"/>
      <c r="M247" s="3"/>
      <c r="N247" s="3"/>
      <c r="O247" s="3"/>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752"/>
  <sheetViews>
    <sheetView zoomScalePageLayoutView="0" workbookViewId="0" topLeftCell="A1">
      <selection activeCell="E21" sqref="E21"/>
    </sheetView>
  </sheetViews>
  <sheetFormatPr defaultColWidth="20.7109375" defaultRowHeight="12.75"/>
  <cols>
    <col min="1" max="4" width="20.7109375" style="0" customWidth="1"/>
    <col min="5" max="7" width="20.7109375" style="6" customWidth="1"/>
    <col min="8" max="8" width="20.7109375" style="0" customWidth="1"/>
    <col min="9" max="9" width="9.140625" style="0" customWidth="1"/>
    <col min="10" max="10" width="13.8515625" style="0" customWidth="1"/>
    <col min="11" max="11" width="9.140625" style="0" customWidth="1"/>
    <col min="12" max="15" width="20.7109375" style="0" customWidth="1"/>
    <col min="16" max="16" width="25.7109375" style="0" bestFit="1" customWidth="1"/>
  </cols>
  <sheetData>
    <row r="1" spans="1:7" ht="12.75">
      <c r="A1" t="s">
        <v>0</v>
      </c>
      <c r="E1"/>
      <c r="F1"/>
      <c r="G1"/>
    </row>
    <row r="2" spans="1:7" ht="12.75">
      <c r="A2" t="s">
        <v>1</v>
      </c>
      <c r="E2"/>
      <c r="F2"/>
      <c r="G2"/>
    </row>
    <row r="3" spans="1:7" ht="12.75">
      <c r="A3" t="s">
        <v>2</v>
      </c>
      <c r="E3"/>
      <c r="F3"/>
      <c r="G3"/>
    </row>
    <row r="4" spans="1:7" ht="12.75">
      <c r="A4" t="s">
        <v>3</v>
      </c>
      <c r="E4"/>
      <c r="F4"/>
      <c r="G4"/>
    </row>
    <row r="5" spans="1:7" ht="12.75">
      <c r="A5" t="s">
        <v>4</v>
      </c>
      <c r="E5"/>
      <c r="F5"/>
      <c r="G5"/>
    </row>
    <row r="6" spans="1:7" ht="12.75">
      <c r="A6" t="s">
        <v>5</v>
      </c>
      <c r="E6"/>
      <c r="F6"/>
      <c r="G6"/>
    </row>
    <row r="7" spans="5:7" ht="12.75">
      <c r="E7"/>
      <c r="F7"/>
      <c r="G7"/>
    </row>
    <row r="8" spans="1:15" ht="12.75">
      <c r="A8" t="s">
        <v>6</v>
      </c>
      <c r="B8" t="s">
        <v>7</v>
      </c>
      <c r="C8" t="s">
        <v>10</v>
      </c>
      <c r="D8" t="s">
        <v>12</v>
      </c>
      <c r="E8" t="s">
        <v>28</v>
      </c>
      <c r="F8"/>
      <c r="G8"/>
      <c r="L8" t="s">
        <v>30</v>
      </c>
      <c r="M8" t="s">
        <v>32</v>
      </c>
      <c r="N8" t="s">
        <v>34</v>
      </c>
      <c r="O8" t="s">
        <v>36</v>
      </c>
    </row>
    <row r="9" spans="5:7" ht="12.75">
      <c r="E9"/>
      <c r="F9"/>
      <c r="G9"/>
    </row>
    <row r="10" spans="1:7" ht="12.75">
      <c r="A10" t="s">
        <v>8</v>
      </c>
      <c r="E10"/>
      <c r="F10"/>
      <c r="G10"/>
    </row>
    <row r="11" spans="1:15" ht="12.75">
      <c r="A11" t="s">
        <v>9</v>
      </c>
      <c r="B11" t="s">
        <v>6</v>
      </c>
      <c r="C11" t="s">
        <v>11</v>
      </c>
      <c r="D11" t="s">
        <v>13</v>
      </c>
      <c r="E11" t="s">
        <v>29</v>
      </c>
      <c r="F11"/>
      <c r="G11" s="6" t="s">
        <v>14</v>
      </c>
      <c r="H11" t="s">
        <v>15</v>
      </c>
      <c r="J11" t="s">
        <v>9</v>
      </c>
      <c r="K11" t="s">
        <v>25</v>
      </c>
      <c r="L11" t="s">
        <v>31</v>
      </c>
      <c r="M11" t="s">
        <v>33</v>
      </c>
      <c r="N11" t="s">
        <v>35</v>
      </c>
      <c r="O11" t="s">
        <v>37</v>
      </c>
    </row>
    <row r="12" spans="1:15" ht="12.75">
      <c r="A12" s="1">
        <v>20821</v>
      </c>
      <c r="B12" s="2">
        <v>28.5</v>
      </c>
      <c r="C12" s="7">
        <v>2796</v>
      </c>
      <c r="D12" s="7">
        <v>66428</v>
      </c>
      <c r="E12"/>
      <c r="F12"/>
      <c r="G12" s="7">
        <f>YEAR(A12)</f>
        <v>1957</v>
      </c>
      <c r="H12" s="7">
        <f>ROUND((MONTH(A12)+1)/3,0)</f>
        <v>1</v>
      </c>
      <c r="I12">
        <f>G12*4+H12</f>
        <v>7829</v>
      </c>
      <c r="J12" s="1">
        <v>17899</v>
      </c>
      <c r="K12" s="10">
        <v>5.26</v>
      </c>
      <c r="L12" s="2">
        <v>13.062</v>
      </c>
      <c r="M12" s="2">
        <v>14.302</v>
      </c>
      <c r="N12" s="6">
        <v>2.6</v>
      </c>
      <c r="O12" s="6">
        <v>0.2</v>
      </c>
    </row>
    <row r="13" spans="1:15" ht="12.75">
      <c r="A13" s="1">
        <v>20852</v>
      </c>
      <c r="B13" s="2">
        <v>28.6</v>
      </c>
      <c r="C13" s="7">
        <v>2622</v>
      </c>
      <c r="D13" s="7">
        <v>66879</v>
      </c>
      <c r="E13"/>
      <c r="F13"/>
      <c r="G13" s="7">
        <f>YEAR(A13)</f>
        <v>1957</v>
      </c>
      <c r="H13" s="7">
        <f>ROUND((MONTH(A13)+1)/3,0)</f>
        <v>1</v>
      </c>
      <c r="I13">
        <f aca="true" t="shared" si="0" ref="I13:I76">G13*4+H13</f>
        <v>7829</v>
      </c>
      <c r="J13" s="1">
        <v>17989</v>
      </c>
      <c r="K13" s="10">
        <v>5.26</v>
      </c>
      <c r="L13" s="2">
        <v>12.931</v>
      </c>
      <c r="M13" s="2">
        <v>14.133</v>
      </c>
      <c r="N13" s="6">
        <v>2.5</v>
      </c>
      <c r="O13" s="6">
        <v>1.5</v>
      </c>
    </row>
    <row r="14" spans="1:16" ht="12.75">
      <c r="A14" s="1">
        <v>20880</v>
      </c>
      <c r="B14" s="2">
        <v>28.7</v>
      </c>
      <c r="C14" s="7">
        <v>2509</v>
      </c>
      <c r="D14" s="7">
        <v>66913</v>
      </c>
      <c r="E14"/>
      <c r="F14"/>
      <c r="G14" s="7">
        <f>YEAR(A14)</f>
        <v>1957</v>
      </c>
      <c r="H14" s="7">
        <f>ROUND((MONTH(A14)+1)/3,0)</f>
        <v>1</v>
      </c>
      <c r="I14">
        <f t="shared" si="0"/>
        <v>7829</v>
      </c>
      <c r="J14" s="1">
        <v>18080</v>
      </c>
      <c r="K14" s="10">
        <v>5.25</v>
      </c>
      <c r="L14" s="2">
        <v>12.872</v>
      </c>
      <c r="M14" s="2">
        <v>14.048</v>
      </c>
      <c r="N14" s="6">
        <v>2.4</v>
      </c>
      <c r="O14" s="6">
        <v>3.7</v>
      </c>
      <c r="P14" s="11"/>
    </row>
    <row r="15" spans="1:15" ht="12.75">
      <c r="A15" s="1">
        <v>20911</v>
      </c>
      <c r="B15" s="2">
        <v>28.8</v>
      </c>
      <c r="C15" s="7">
        <v>2600</v>
      </c>
      <c r="D15" s="7">
        <v>66647</v>
      </c>
      <c r="E15"/>
      <c r="F15"/>
      <c r="G15" s="7">
        <f>YEAR(A15)</f>
        <v>1957</v>
      </c>
      <c r="H15" s="7">
        <f>ROUND((MONTH(A15)+1)/3,0)</f>
        <v>2</v>
      </c>
      <c r="I15">
        <f t="shared" si="0"/>
        <v>7830</v>
      </c>
      <c r="J15" s="1">
        <v>18172</v>
      </c>
      <c r="K15" s="10">
        <v>5.25</v>
      </c>
      <c r="L15" s="2">
        <v>12.873</v>
      </c>
      <c r="M15" s="2">
        <v>14.093</v>
      </c>
      <c r="N15" s="6">
        <v>2.5</v>
      </c>
      <c r="O15" s="6">
        <v>3.1</v>
      </c>
    </row>
    <row r="16" spans="1:15" ht="12.75">
      <c r="A16" s="1">
        <v>20941</v>
      </c>
      <c r="B16" s="2">
        <v>28.8</v>
      </c>
      <c r="C16" s="7">
        <v>2710</v>
      </c>
      <c r="D16" s="7">
        <v>66695</v>
      </c>
      <c r="E16"/>
      <c r="F16"/>
      <c r="G16" s="7">
        <f>YEAR(A16)</f>
        <v>1957</v>
      </c>
      <c r="H16" s="7">
        <f>ROUND((MONTH(A16)+1)/3,0)</f>
        <v>2</v>
      </c>
      <c r="I16">
        <f t="shared" si="0"/>
        <v>7830</v>
      </c>
      <c r="J16" s="1">
        <v>18264</v>
      </c>
      <c r="K16" s="10">
        <v>5.26</v>
      </c>
      <c r="L16" s="2">
        <v>12.853</v>
      </c>
      <c r="M16" s="2">
        <v>14.44</v>
      </c>
      <c r="N16" s="6">
        <v>2.6</v>
      </c>
      <c r="O16" s="6">
        <v>6.2</v>
      </c>
    </row>
    <row r="17" spans="1:15" ht="12.75">
      <c r="A17" s="1">
        <v>20972</v>
      </c>
      <c r="B17" s="2">
        <v>28.9</v>
      </c>
      <c r="C17" s="7">
        <v>2856</v>
      </c>
      <c r="D17" s="7">
        <v>67052</v>
      </c>
      <c r="E17"/>
      <c r="F17"/>
      <c r="G17" s="7">
        <f>YEAR(A17)</f>
        <v>1957</v>
      </c>
      <c r="H17" s="7">
        <f>ROUND((MONTH(A17)+1)/3,0)</f>
        <v>2</v>
      </c>
      <c r="I17">
        <f t="shared" si="0"/>
        <v>7830</v>
      </c>
      <c r="J17" s="1">
        <v>18354</v>
      </c>
      <c r="K17" s="10">
        <v>5.26</v>
      </c>
      <c r="L17" s="2">
        <v>12.897</v>
      </c>
      <c r="M17" s="2">
        <v>14.797</v>
      </c>
      <c r="N17" s="6">
        <v>2.7</v>
      </c>
      <c r="O17" s="6">
        <v>7.1</v>
      </c>
    </row>
    <row r="18" spans="1:15" ht="12.75">
      <c r="A18" s="1">
        <v>21002</v>
      </c>
      <c r="B18" s="2">
        <v>29</v>
      </c>
      <c r="C18" s="7">
        <v>2796</v>
      </c>
      <c r="D18" s="7">
        <v>67336</v>
      </c>
      <c r="E18"/>
      <c r="F18"/>
      <c r="G18" s="7">
        <f>YEAR(A18)</f>
        <v>1957</v>
      </c>
      <c r="H18" s="7">
        <f>ROUND((MONTH(A18)+1)/3,0)</f>
        <v>3</v>
      </c>
      <c r="I18">
        <f t="shared" si="0"/>
        <v>7831</v>
      </c>
      <c r="J18" s="1">
        <v>18445</v>
      </c>
      <c r="K18" s="10">
        <v>5.27</v>
      </c>
      <c r="L18" s="2">
        <v>13.177</v>
      </c>
      <c r="M18" s="2">
        <v>15.379</v>
      </c>
      <c r="N18" s="6">
        <v>3.4</v>
      </c>
      <c r="O18" s="6">
        <v>7.8</v>
      </c>
    </row>
    <row r="19" spans="1:15" ht="12.75">
      <c r="A19" s="1">
        <v>21033</v>
      </c>
      <c r="B19" s="2">
        <v>29</v>
      </c>
      <c r="C19" s="7">
        <v>2747</v>
      </c>
      <c r="D19" s="7">
        <v>66706</v>
      </c>
      <c r="E19"/>
      <c r="F19"/>
      <c r="G19" s="7">
        <f>YEAR(A19)</f>
        <v>1957</v>
      </c>
      <c r="H19" s="7">
        <f>ROUND((MONTH(A19)+1)/3,0)</f>
        <v>3</v>
      </c>
      <c r="I19">
        <f t="shared" si="0"/>
        <v>7831</v>
      </c>
      <c r="J19" s="1">
        <v>18537</v>
      </c>
      <c r="K19" s="10">
        <v>5.28</v>
      </c>
      <c r="L19" s="2">
        <v>13.425</v>
      </c>
      <c r="M19" s="2">
        <v>16.263</v>
      </c>
      <c r="N19" s="6">
        <v>3.4</v>
      </c>
      <c r="O19" s="6">
        <v>8.6</v>
      </c>
    </row>
    <row r="20" spans="1:15" ht="12.75">
      <c r="A20" s="1">
        <v>21064</v>
      </c>
      <c r="B20" s="2">
        <v>29.1</v>
      </c>
      <c r="C20" s="7">
        <v>2943</v>
      </c>
      <c r="D20" s="7">
        <v>67064</v>
      </c>
      <c r="E20"/>
      <c r="F20"/>
      <c r="G20" s="7">
        <f>YEAR(A20)</f>
        <v>1957</v>
      </c>
      <c r="H20" s="7">
        <f>ROUND((MONTH(A20)+1)/3,0)</f>
        <v>3</v>
      </c>
      <c r="I20">
        <f t="shared" si="0"/>
        <v>7831</v>
      </c>
      <c r="J20" s="1">
        <v>18629</v>
      </c>
      <c r="K20" s="10">
        <v>5.29</v>
      </c>
      <c r="L20" s="2">
        <v>13.909</v>
      </c>
      <c r="M20" s="2">
        <v>17.942</v>
      </c>
      <c r="N20" s="6">
        <v>3.5</v>
      </c>
      <c r="O20" s="6">
        <v>4.8</v>
      </c>
    </row>
    <row r="21" spans="1:15" ht="12.75">
      <c r="A21" s="1">
        <v>21094</v>
      </c>
      <c r="B21" s="2">
        <v>29.2</v>
      </c>
      <c r="C21" s="7">
        <v>3020</v>
      </c>
      <c r="D21" s="7">
        <v>67066</v>
      </c>
      <c r="E21"/>
      <c r="F21"/>
      <c r="G21" s="7">
        <f>YEAR(A21)</f>
        <v>1957</v>
      </c>
      <c r="H21" s="7">
        <f>ROUND((MONTH(A21)+1)/3,0)</f>
        <v>4</v>
      </c>
      <c r="I21">
        <f t="shared" si="0"/>
        <v>7832</v>
      </c>
      <c r="J21" s="1">
        <v>18719</v>
      </c>
      <c r="K21" s="10">
        <v>5.31</v>
      </c>
      <c r="L21" s="2">
        <v>14.002</v>
      </c>
      <c r="M21" s="2">
        <v>19.193</v>
      </c>
      <c r="N21" s="6">
        <v>3.5</v>
      </c>
      <c r="O21" s="6">
        <v>2.9</v>
      </c>
    </row>
    <row r="22" spans="1:15" ht="12.75">
      <c r="A22" s="1">
        <v>21125</v>
      </c>
      <c r="B22" s="2">
        <v>29.3</v>
      </c>
      <c r="C22" s="7">
        <v>3454</v>
      </c>
      <c r="D22" s="7">
        <v>67123</v>
      </c>
      <c r="E22"/>
      <c r="F22"/>
      <c r="G22" s="7">
        <f>YEAR(A22)</f>
        <v>1957</v>
      </c>
      <c r="H22" s="7">
        <f>ROUND((MONTH(A22)+1)/3,0)</f>
        <v>4</v>
      </c>
      <c r="I22">
        <f t="shared" si="0"/>
        <v>7832</v>
      </c>
      <c r="J22" s="1">
        <v>18810</v>
      </c>
      <c r="K22" s="10">
        <v>5.33</v>
      </c>
      <c r="L22" s="2">
        <v>14.01</v>
      </c>
      <c r="M22" s="2">
        <v>19.948</v>
      </c>
      <c r="N22" s="6">
        <v>3.1</v>
      </c>
      <c r="O22" s="6">
        <v>1.9</v>
      </c>
    </row>
    <row r="23" spans="1:15" ht="12.75">
      <c r="A23" s="1">
        <v>21155</v>
      </c>
      <c r="B23" s="2">
        <v>29.3</v>
      </c>
      <c r="C23" s="7">
        <v>3476</v>
      </c>
      <c r="D23" s="7">
        <v>67398</v>
      </c>
      <c r="E23"/>
      <c r="F23"/>
      <c r="G23" s="7">
        <f>YEAR(A23)</f>
        <v>1957</v>
      </c>
      <c r="H23" s="7">
        <f>ROUND((MONTH(A23)+1)/3,0)</f>
        <v>4</v>
      </c>
      <c r="I23">
        <f t="shared" si="0"/>
        <v>7832</v>
      </c>
      <c r="J23" s="1">
        <v>18902</v>
      </c>
      <c r="K23" s="10">
        <v>5.34</v>
      </c>
      <c r="L23" s="2">
        <v>14.17</v>
      </c>
      <c r="M23" s="2">
        <v>20.094</v>
      </c>
      <c r="N23" s="6">
        <v>2.8</v>
      </c>
      <c r="O23" s="6">
        <v>1.8</v>
      </c>
    </row>
    <row r="24" spans="1:15" ht="12.75">
      <c r="A24" s="1">
        <v>21186</v>
      </c>
      <c r="B24" s="2">
        <v>29.3</v>
      </c>
      <c r="C24" s="7">
        <v>3875</v>
      </c>
      <c r="D24" s="7">
        <v>67095</v>
      </c>
      <c r="E24"/>
      <c r="F24"/>
      <c r="G24" s="7">
        <f>YEAR(A24)</f>
        <v>1958</v>
      </c>
      <c r="H24" s="7">
        <f>ROUND((MONTH(A24)+1)/3,0)</f>
        <v>1</v>
      </c>
      <c r="I24">
        <f t="shared" si="0"/>
        <v>7833</v>
      </c>
      <c r="J24" s="1">
        <v>18994</v>
      </c>
      <c r="K24" s="10">
        <v>5.36</v>
      </c>
      <c r="L24" s="2">
        <v>14.163</v>
      </c>
      <c r="M24" s="2">
        <v>18.809</v>
      </c>
      <c r="N24" s="6">
        <v>3</v>
      </c>
      <c r="O24" s="6">
        <v>2.5</v>
      </c>
    </row>
    <row r="25" spans="1:15" ht="12.75">
      <c r="A25" s="1">
        <v>21217</v>
      </c>
      <c r="B25" s="2">
        <v>29.4</v>
      </c>
      <c r="C25" s="7">
        <v>4303</v>
      </c>
      <c r="D25" s="7">
        <v>67201</v>
      </c>
      <c r="E25"/>
      <c r="F25"/>
      <c r="G25" s="7">
        <f>YEAR(A25)</f>
        <v>1958</v>
      </c>
      <c r="H25" s="7">
        <f>ROUND((MONTH(A25)+1)/3,0)</f>
        <v>1</v>
      </c>
      <c r="I25">
        <f t="shared" si="0"/>
        <v>7833</v>
      </c>
      <c r="J25" s="1">
        <v>19085</v>
      </c>
      <c r="K25" s="10">
        <v>5.37</v>
      </c>
      <c r="L25" s="2">
        <v>14.18</v>
      </c>
      <c r="M25" s="2">
        <v>18.454</v>
      </c>
      <c r="N25" s="6">
        <v>2.9</v>
      </c>
      <c r="O25" s="6">
        <v>2.1</v>
      </c>
    </row>
    <row r="26" spans="1:15" ht="12.75">
      <c r="A26" s="1">
        <v>21245</v>
      </c>
      <c r="B26" s="2">
        <v>29.5</v>
      </c>
      <c r="C26" s="7">
        <v>4492</v>
      </c>
      <c r="D26" s="7">
        <v>67223</v>
      </c>
      <c r="E26"/>
      <c r="F26"/>
      <c r="G26" s="7">
        <f>YEAR(A26)</f>
        <v>1958</v>
      </c>
      <c r="H26" s="7">
        <f>ROUND((MONTH(A26)+1)/3,0)</f>
        <v>1</v>
      </c>
      <c r="I26">
        <f t="shared" si="0"/>
        <v>7833</v>
      </c>
      <c r="J26" s="1">
        <v>19176</v>
      </c>
      <c r="K26" s="10">
        <v>5.38</v>
      </c>
      <c r="L26" s="2">
        <v>14.339</v>
      </c>
      <c r="M26" s="2">
        <v>18.086</v>
      </c>
      <c r="N26" s="6">
        <v>2.9</v>
      </c>
      <c r="O26" s="6">
        <v>0.1</v>
      </c>
    </row>
    <row r="27" spans="1:15" ht="12.75">
      <c r="A27" s="1">
        <v>21276</v>
      </c>
      <c r="B27" s="2">
        <v>29.5</v>
      </c>
      <c r="C27" s="7">
        <v>5016</v>
      </c>
      <c r="D27" s="7">
        <v>67647</v>
      </c>
      <c r="E27"/>
      <c r="F27"/>
      <c r="G27" s="7">
        <f>YEAR(A27)</f>
        <v>1958</v>
      </c>
      <c r="H27" s="7">
        <f>ROUND((MONTH(A27)+1)/3,0)</f>
        <v>2</v>
      </c>
      <c r="I27">
        <f t="shared" si="0"/>
        <v>7834</v>
      </c>
      <c r="J27" s="1">
        <v>19268</v>
      </c>
      <c r="K27" s="10">
        <v>5.38</v>
      </c>
      <c r="L27" s="2">
        <v>14.378</v>
      </c>
      <c r="M27" s="2">
        <v>17.767</v>
      </c>
      <c r="N27" s="6">
        <v>3</v>
      </c>
      <c r="O27" s="6">
        <v>2.3</v>
      </c>
    </row>
    <row r="28" spans="1:15" ht="12.75">
      <c r="A28" s="1">
        <v>21306</v>
      </c>
      <c r="B28" s="2">
        <v>29.5</v>
      </c>
      <c r="C28" s="7">
        <v>5021</v>
      </c>
      <c r="D28" s="7">
        <v>67895</v>
      </c>
      <c r="E28"/>
      <c r="F28"/>
      <c r="G28" s="7">
        <f>YEAR(A28)</f>
        <v>1958</v>
      </c>
      <c r="H28" s="7">
        <f>ROUND((MONTH(A28)+1)/3,0)</f>
        <v>2</v>
      </c>
      <c r="I28">
        <f t="shared" si="0"/>
        <v>7834</v>
      </c>
      <c r="J28" s="1">
        <v>19360</v>
      </c>
      <c r="K28" s="10">
        <v>5.37</v>
      </c>
      <c r="L28" s="2">
        <v>14.381</v>
      </c>
      <c r="M28" s="2">
        <v>17.614</v>
      </c>
      <c r="N28" s="6">
        <v>2.8</v>
      </c>
      <c r="O28" s="6">
        <v>2.2</v>
      </c>
    </row>
    <row r="29" spans="1:15" ht="12.75">
      <c r="A29" s="1">
        <v>21337</v>
      </c>
      <c r="B29" s="2">
        <v>29.6</v>
      </c>
      <c r="C29" s="7">
        <v>4944</v>
      </c>
      <c r="D29" s="7">
        <v>67674</v>
      </c>
      <c r="E29"/>
      <c r="F29"/>
      <c r="G29" s="7">
        <f>YEAR(A29)</f>
        <v>1958</v>
      </c>
      <c r="H29" s="7">
        <f>ROUND((MONTH(A29)+1)/3,0)</f>
        <v>2</v>
      </c>
      <c r="I29">
        <f t="shared" si="0"/>
        <v>7834</v>
      </c>
      <c r="J29" s="1">
        <v>19450</v>
      </c>
      <c r="K29" s="10">
        <v>5.37</v>
      </c>
      <c r="L29" s="2">
        <v>14.409</v>
      </c>
      <c r="M29" s="2">
        <v>17.45</v>
      </c>
      <c r="N29" s="6">
        <v>2.9</v>
      </c>
      <c r="O29" s="6">
        <v>3</v>
      </c>
    </row>
    <row r="30" spans="1:15" ht="12.75">
      <c r="A30" s="1">
        <v>21367</v>
      </c>
      <c r="B30" s="2">
        <v>29.6</v>
      </c>
      <c r="C30" s="7">
        <v>5079</v>
      </c>
      <c r="D30" s="7">
        <v>67824</v>
      </c>
      <c r="E30"/>
      <c r="F30"/>
      <c r="G30" s="7">
        <f>YEAR(A30)</f>
        <v>1958</v>
      </c>
      <c r="H30" s="7">
        <f>ROUND((MONTH(A30)+1)/3,0)</f>
        <v>3</v>
      </c>
      <c r="I30">
        <f t="shared" si="0"/>
        <v>7835</v>
      </c>
      <c r="J30" s="1">
        <v>19541</v>
      </c>
      <c r="K30" s="10">
        <v>5.37</v>
      </c>
      <c r="L30" s="2">
        <v>14.47</v>
      </c>
      <c r="M30" s="2">
        <v>17.404</v>
      </c>
      <c r="N30" s="6">
        <v>2.9</v>
      </c>
      <c r="O30" s="6">
        <v>2.9</v>
      </c>
    </row>
    <row r="31" spans="1:15" ht="12.75">
      <c r="A31" s="1">
        <v>21398</v>
      </c>
      <c r="B31" s="2">
        <v>29.6</v>
      </c>
      <c r="C31" s="7">
        <v>5025</v>
      </c>
      <c r="D31" s="7">
        <v>68037</v>
      </c>
      <c r="E31"/>
      <c r="F31"/>
      <c r="G31" s="7">
        <f>YEAR(A31)</f>
        <v>1958</v>
      </c>
      <c r="H31" s="7">
        <f>ROUND((MONTH(A31)+1)/3,0)</f>
        <v>3</v>
      </c>
      <c r="I31">
        <f t="shared" si="0"/>
        <v>7835</v>
      </c>
      <c r="J31" s="1">
        <v>19633</v>
      </c>
      <c r="K31" s="10">
        <v>5.37</v>
      </c>
      <c r="L31" s="2">
        <v>14.497</v>
      </c>
      <c r="M31" s="2">
        <v>17.455</v>
      </c>
      <c r="N31" s="6">
        <v>2.7</v>
      </c>
      <c r="O31" s="6">
        <v>-0.1</v>
      </c>
    </row>
    <row r="32" spans="1:15" ht="12.75">
      <c r="A32" s="1">
        <v>21429</v>
      </c>
      <c r="B32" s="2">
        <v>29.7</v>
      </c>
      <c r="C32" s="7">
        <v>4821</v>
      </c>
      <c r="D32" s="7">
        <v>68002</v>
      </c>
      <c r="E32"/>
      <c r="F32"/>
      <c r="G32" s="7">
        <f>YEAR(A32)</f>
        <v>1958</v>
      </c>
      <c r="H32" s="7">
        <f>ROUND((MONTH(A32)+1)/3,0)</f>
        <v>3</v>
      </c>
      <c r="I32">
        <f t="shared" si="0"/>
        <v>7835</v>
      </c>
      <c r="J32" s="1">
        <v>19725</v>
      </c>
      <c r="K32" s="10">
        <v>5.37</v>
      </c>
      <c r="L32" s="2">
        <v>14.543</v>
      </c>
      <c r="M32" s="2">
        <v>17.673</v>
      </c>
      <c r="N32" s="6">
        <v>2.6</v>
      </c>
      <c r="O32" s="6">
        <v>-0.9</v>
      </c>
    </row>
    <row r="33" spans="1:15" ht="12.75">
      <c r="A33" s="1">
        <v>21459</v>
      </c>
      <c r="B33" s="2">
        <v>29.7</v>
      </c>
      <c r="C33" s="7">
        <v>4570</v>
      </c>
      <c r="D33" s="7">
        <v>68045</v>
      </c>
      <c r="E33"/>
      <c r="F33"/>
      <c r="G33" s="7">
        <f>YEAR(A33)</f>
        <v>1958</v>
      </c>
      <c r="H33" s="7">
        <f>ROUND((MONTH(A33)+1)/3,0)</f>
        <v>4</v>
      </c>
      <c r="I33">
        <f t="shared" si="0"/>
        <v>7836</v>
      </c>
      <c r="J33" s="1">
        <v>19815</v>
      </c>
      <c r="K33" s="10">
        <v>5.37</v>
      </c>
      <c r="L33" s="2">
        <v>14.556</v>
      </c>
      <c r="M33" s="2">
        <v>17.797</v>
      </c>
      <c r="N33" s="6">
        <v>2.9</v>
      </c>
      <c r="O33" s="6">
        <v>-0.2</v>
      </c>
    </row>
    <row r="34" spans="1:15" ht="12.75">
      <c r="A34" s="1">
        <v>21490</v>
      </c>
      <c r="B34" s="2">
        <v>29.8</v>
      </c>
      <c r="C34" s="7">
        <v>4188</v>
      </c>
      <c r="D34" s="7">
        <v>67658</v>
      </c>
      <c r="E34"/>
      <c r="F34"/>
      <c r="G34" s="7">
        <f>YEAR(A34)</f>
        <v>1958</v>
      </c>
      <c r="H34" s="7">
        <f>ROUND((MONTH(A34)+1)/3,0)</f>
        <v>4</v>
      </c>
      <c r="I34">
        <f t="shared" si="0"/>
        <v>7836</v>
      </c>
      <c r="J34" s="1">
        <v>19906</v>
      </c>
      <c r="K34" s="10">
        <v>5.37</v>
      </c>
      <c r="L34" s="2">
        <v>14.575</v>
      </c>
      <c r="M34" s="2">
        <v>17.967</v>
      </c>
      <c r="N34" s="6">
        <v>2.6</v>
      </c>
      <c r="O34" s="6">
        <v>1.9</v>
      </c>
    </row>
    <row r="35" spans="1:16" ht="12.75">
      <c r="A35" s="1">
        <v>21520</v>
      </c>
      <c r="B35" s="2">
        <v>29.9</v>
      </c>
      <c r="C35" s="7">
        <v>4191</v>
      </c>
      <c r="D35" s="7">
        <v>67740</v>
      </c>
      <c r="E35"/>
      <c r="F35"/>
      <c r="G35" s="7">
        <f>YEAR(A35)</f>
        <v>1958</v>
      </c>
      <c r="H35" s="7">
        <f>ROUND((MONTH(A35)+1)/3,0)</f>
        <v>4</v>
      </c>
      <c r="I35">
        <f t="shared" si="0"/>
        <v>7836</v>
      </c>
      <c r="J35" s="1">
        <v>19998</v>
      </c>
      <c r="K35" s="10">
        <v>5.37</v>
      </c>
      <c r="L35" s="2">
        <v>14.615</v>
      </c>
      <c r="M35" s="2">
        <v>17.991</v>
      </c>
      <c r="N35" s="6">
        <v>2.5</v>
      </c>
      <c r="O35" s="6">
        <v>4.1</v>
      </c>
      <c r="P35" t="s">
        <v>38</v>
      </c>
    </row>
    <row r="36" spans="1:16" ht="12.75">
      <c r="A36" s="1">
        <v>21551</v>
      </c>
      <c r="B36" s="2">
        <v>29.9</v>
      </c>
      <c r="C36" s="7">
        <v>4068</v>
      </c>
      <c r="D36" s="7">
        <v>67936</v>
      </c>
      <c r="E36"/>
      <c r="F36"/>
      <c r="G36" s="7">
        <f>YEAR(A36)</f>
        <v>1959</v>
      </c>
      <c r="H36" s="7">
        <f>ROUND((MONTH(A36)+1)/3,0)</f>
        <v>1</v>
      </c>
      <c r="I36">
        <f t="shared" si="0"/>
        <v>7837</v>
      </c>
      <c r="J36" s="1">
        <v>20090</v>
      </c>
      <c r="K36" s="10">
        <v>5.37</v>
      </c>
      <c r="L36" s="2">
        <v>14.683</v>
      </c>
      <c r="M36" s="2">
        <v>17.747</v>
      </c>
      <c r="N36" s="6">
        <v>2.7</v>
      </c>
      <c r="O36" s="6">
        <v>6.6</v>
      </c>
      <c r="P36" s="13">
        <v>16.727</v>
      </c>
    </row>
    <row r="37" spans="1:16" ht="12.75">
      <c r="A37" s="1">
        <v>21582</v>
      </c>
      <c r="B37" s="2">
        <v>29.9</v>
      </c>
      <c r="C37" s="7">
        <v>3965</v>
      </c>
      <c r="D37" s="7">
        <v>67649</v>
      </c>
      <c r="E37"/>
      <c r="F37"/>
      <c r="G37" s="7">
        <f>YEAR(A37)</f>
        <v>1959</v>
      </c>
      <c r="H37" s="7">
        <f>ROUND((MONTH(A37)+1)/3,0)</f>
        <v>1</v>
      </c>
      <c r="I37">
        <f t="shared" si="0"/>
        <v>7837</v>
      </c>
      <c r="J37" s="1">
        <v>20180</v>
      </c>
      <c r="K37" s="10">
        <v>5.38</v>
      </c>
      <c r="L37" s="2">
        <v>14.744</v>
      </c>
      <c r="M37" s="2">
        <v>17.774</v>
      </c>
      <c r="N37" s="6">
        <v>2.7</v>
      </c>
      <c r="O37" s="6">
        <v>6.3</v>
      </c>
      <c r="P37" s="13">
        <v>16.74</v>
      </c>
    </row>
    <row r="38" spans="1:16" ht="12.75">
      <c r="A38" s="1">
        <v>21610</v>
      </c>
      <c r="B38" s="2">
        <v>30</v>
      </c>
      <c r="C38" s="7">
        <v>3801</v>
      </c>
      <c r="D38" s="7">
        <v>68068</v>
      </c>
      <c r="E38"/>
      <c r="F38"/>
      <c r="G38" s="7">
        <f>YEAR(A38)</f>
        <v>1959</v>
      </c>
      <c r="H38" s="7">
        <f>ROUND((MONTH(A38)+1)/3,0)</f>
        <v>1</v>
      </c>
      <c r="I38">
        <f t="shared" si="0"/>
        <v>7837</v>
      </c>
      <c r="J38" s="1">
        <v>20271</v>
      </c>
      <c r="K38" s="10">
        <v>5.38</v>
      </c>
      <c r="L38" s="2">
        <v>14.847</v>
      </c>
      <c r="M38" s="2">
        <v>17.821</v>
      </c>
      <c r="N38" s="6">
        <v>2.6</v>
      </c>
      <c r="O38" s="6">
        <v>5</v>
      </c>
      <c r="P38" s="13">
        <v>16.759</v>
      </c>
    </row>
    <row r="39" spans="1:16" ht="12.75">
      <c r="A39" s="1">
        <v>21641</v>
      </c>
      <c r="B39" s="2">
        <v>30</v>
      </c>
      <c r="C39" s="7">
        <v>3571</v>
      </c>
      <c r="D39" s="7">
        <v>68339</v>
      </c>
      <c r="E39"/>
      <c r="F39"/>
      <c r="G39" s="7">
        <f>YEAR(A39)</f>
        <v>1959</v>
      </c>
      <c r="H39" s="7">
        <f>ROUND((MONTH(A39)+1)/3,0)</f>
        <v>2</v>
      </c>
      <c r="I39">
        <f t="shared" si="0"/>
        <v>7838</v>
      </c>
      <c r="J39" s="1">
        <v>20363</v>
      </c>
      <c r="K39" s="10">
        <v>5.39</v>
      </c>
      <c r="L39" s="2">
        <v>14.995</v>
      </c>
      <c r="M39" s="2">
        <v>17.88</v>
      </c>
      <c r="N39" s="6">
        <v>2.9</v>
      </c>
      <c r="O39" s="6">
        <v>3.2</v>
      </c>
      <c r="P39" s="13">
        <v>16.801</v>
      </c>
    </row>
    <row r="40" spans="1:16" ht="12.75">
      <c r="A40" s="1">
        <v>21671</v>
      </c>
      <c r="B40" s="2">
        <v>30.1</v>
      </c>
      <c r="C40" s="7">
        <v>3479</v>
      </c>
      <c r="D40" s="7">
        <v>68178</v>
      </c>
      <c r="E40"/>
      <c r="F40"/>
      <c r="G40" s="7">
        <f>YEAR(A40)</f>
        <v>1959</v>
      </c>
      <c r="H40" s="7">
        <f>ROUND((MONTH(A40)+1)/3,0)</f>
        <v>2</v>
      </c>
      <c r="I40">
        <f t="shared" si="0"/>
        <v>7838</v>
      </c>
      <c r="J40" s="1">
        <v>20455</v>
      </c>
      <c r="K40" s="10">
        <v>5.4</v>
      </c>
      <c r="L40" s="2">
        <v>15.144</v>
      </c>
      <c r="M40" s="2">
        <v>17.938</v>
      </c>
      <c r="N40" s="6">
        <v>3</v>
      </c>
      <c r="O40" s="6">
        <v>-0.8</v>
      </c>
      <c r="P40" s="13">
        <v>16.822</v>
      </c>
    </row>
    <row r="41" spans="1:16" ht="12.75">
      <c r="A41" s="1">
        <v>21702</v>
      </c>
      <c r="B41" s="2">
        <v>30.2</v>
      </c>
      <c r="C41" s="7">
        <v>3429</v>
      </c>
      <c r="D41" s="7">
        <v>68278</v>
      </c>
      <c r="E41"/>
      <c r="F41"/>
      <c r="G41" s="7">
        <f>YEAR(A41)</f>
        <v>1959</v>
      </c>
      <c r="H41" s="7">
        <f>ROUND((MONTH(A41)+1)/3,0)</f>
        <v>2</v>
      </c>
      <c r="I41">
        <f t="shared" si="0"/>
        <v>7838</v>
      </c>
      <c r="J41" s="1">
        <v>20546</v>
      </c>
      <c r="K41" s="10">
        <v>5.41</v>
      </c>
      <c r="L41" s="2">
        <v>15.234</v>
      </c>
      <c r="M41" s="2">
        <v>18.094</v>
      </c>
      <c r="N41" s="6">
        <v>2.8</v>
      </c>
      <c r="O41" s="6">
        <v>-1.2</v>
      </c>
      <c r="P41" s="13">
        <v>16.871</v>
      </c>
    </row>
    <row r="42" spans="1:16" ht="12.75">
      <c r="A42" s="1">
        <v>21732</v>
      </c>
      <c r="B42" s="2">
        <v>30.2</v>
      </c>
      <c r="C42" s="7">
        <v>3528</v>
      </c>
      <c r="D42" s="7">
        <v>68539</v>
      </c>
      <c r="E42"/>
      <c r="F42"/>
      <c r="G42" s="7">
        <f>YEAR(A42)</f>
        <v>1959</v>
      </c>
      <c r="H42" s="7">
        <f>ROUND((MONTH(A42)+1)/3,0)</f>
        <v>3</v>
      </c>
      <c r="I42">
        <f t="shared" si="0"/>
        <v>7839</v>
      </c>
      <c r="J42" s="1">
        <v>20637</v>
      </c>
      <c r="K42" s="10">
        <v>5.41</v>
      </c>
      <c r="L42" s="2">
        <v>15.425</v>
      </c>
      <c r="M42" s="2">
        <v>18.198</v>
      </c>
      <c r="N42" s="6">
        <v>2.8</v>
      </c>
      <c r="O42" s="6">
        <v>-1.6</v>
      </c>
      <c r="P42" s="13">
        <v>16.911</v>
      </c>
    </row>
    <row r="43" spans="1:16" ht="12.75">
      <c r="A43" s="1">
        <v>21763</v>
      </c>
      <c r="B43" s="2">
        <v>30.2</v>
      </c>
      <c r="C43" s="7">
        <v>3588</v>
      </c>
      <c r="D43" s="7">
        <v>68432</v>
      </c>
      <c r="E43"/>
      <c r="F43"/>
      <c r="G43" s="7">
        <f>YEAR(A43)</f>
        <v>1959</v>
      </c>
      <c r="H43" s="7">
        <f>ROUND((MONTH(A43)+1)/3,0)</f>
        <v>3</v>
      </c>
      <c r="I43">
        <f t="shared" si="0"/>
        <v>7839</v>
      </c>
      <c r="J43" s="1">
        <v>20729</v>
      </c>
      <c r="K43" s="10">
        <v>5.41</v>
      </c>
      <c r="L43" s="2">
        <v>15.487</v>
      </c>
      <c r="M43" s="2">
        <v>18.407</v>
      </c>
      <c r="N43" s="6">
        <v>2.8</v>
      </c>
      <c r="O43" s="6">
        <v>-0.2</v>
      </c>
      <c r="P43" s="13">
        <v>16.938</v>
      </c>
    </row>
    <row r="44" spans="1:16" ht="12.75">
      <c r="A44" s="1">
        <v>21794</v>
      </c>
      <c r="B44" s="2">
        <v>30.3</v>
      </c>
      <c r="C44" s="7">
        <v>3775</v>
      </c>
      <c r="D44" s="7">
        <v>68545</v>
      </c>
      <c r="E44"/>
      <c r="F44"/>
      <c r="G44" s="7">
        <f>YEAR(A44)</f>
        <v>1959</v>
      </c>
      <c r="H44" s="7">
        <f>ROUND((MONTH(A44)+1)/3,0)</f>
        <v>3</v>
      </c>
      <c r="I44">
        <f t="shared" si="0"/>
        <v>7839</v>
      </c>
      <c r="J44" s="1">
        <v>20821</v>
      </c>
      <c r="K44" s="10">
        <v>5.4</v>
      </c>
      <c r="L44" s="2">
        <v>15.7</v>
      </c>
      <c r="M44" s="2">
        <v>18.434</v>
      </c>
      <c r="N44" s="6">
        <v>2.8</v>
      </c>
      <c r="O44" s="6">
        <v>2.2</v>
      </c>
      <c r="P44" s="13">
        <v>16.983</v>
      </c>
    </row>
    <row r="45" spans="1:16" ht="12.75">
      <c r="A45" s="1">
        <v>21824</v>
      </c>
      <c r="B45" s="2">
        <v>30.4</v>
      </c>
      <c r="C45" s="7">
        <v>3910</v>
      </c>
      <c r="D45" s="7">
        <v>68821</v>
      </c>
      <c r="E45"/>
      <c r="F45"/>
      <c r="G45" s="7">
        <f>YEAR(A45)</f>
        <v>1959</v>
      </c>
      <c r="H45" s="7">
        <f>ROUND((MONTH(A45)+1)/3,0)</f>
        <v>4</v>
      </c>
      <c r="I45">
        <f t="shared" si="0"/>
        <v>7840</v>
      </c>
      <c r="J45" s="1">
        <v>20911</v>
      </c>
      <c r="K45" s="10">
        <v>5.4</v>
      </c>
      <c r="L45" s="2">
        <v>15.81</v>
      </c>
      <c r="M45" s="2">
        <v>18.447</v>
      </c>
      <c r="N45" s="6">
        <v>2.8</v>
      </c>
      <c r="O45" s="6">
        <v>1</v>
      </c>
      <c r="P45" s="13">
        <v>17.012</v>
      </c>
    </row>
    <row r="46" spans="1:16" ht="12.75">
      <c r="A46" s="1">
        <v>21855</v>
      </c>
      <c r="B46" s="2">
        <v>30.4</v>
      </c>
      <c r="C46" s="7">
        <v>4003</v>
      </c>
      <c r="D46" s="7">
        <v>68533</v>
      </c>
      <c r="E46"/>
      <c r="F46"/>
      <c r="G46" s="7">
        <f>YEAR(A46)</f>
        <v>1959</v>
      </c>
      <c r="H46" s="7">
        <f>ROUND((MONTH(A46)+1)/3,0)</f>
        <v>4</v>
      </c>
      <c r="I46">
        <f t="shared" si="0"/>
        <v>7840</v>
      </c>
      <c r="J46" s="1">
        <v>21002</v>
      </c>
      <c r="K46" s="10">
        <v>5.4</v>
      </c>
      <c r="L46" s="2">
        <v>15.904</v>
      </c>
      <c r="M46" s="2">
        <v>18.312</v>
      </c>
      <c r="N46" s="6">
        <v>2.7</v>
      </c>
      <c r="O46" s="6">
        <v>2.2</v>
      </c>
      <c r="P46" s="13">
        <v>17.043</v>
      </c>
    </row>
    <row r="47" spans="1:16" ht="12.75">
      <c r="A47" s="1">
        <v>21885</v>
      </c>
      <c r="B47" s="2">
        <v>30.5</v>
      </c>
      <c r="C47" s="7">
        <v>3653</v>
      </c>
      <c r="D47" s="7">
        <v>68994</v>
      </c>
      <c r="E47"/>
      <c r="F47"/>
      <c r="G47" s="7">
        <f>YEAR(A47)</f>
        <v>1959</v>
      </c>
      <c r="H47" s="7">
        <f>ROUND((MONTH(A47)+1)/3,0)</f>
        <v>4</v>
      </c>
      <c r="I47">
        <f t="shared" si="0"/>
        <v>7840</v>
      </c>
      <c r="J47" s="1">
        <v>21094</v>
      </c>
      <c r="K47" s="10">
        <v>5.4</v>
      </c>
      <c r="L47" s="2">
        <v>15.915</v>
      </c>
      <c r="M47" s="2">
        <v>18.091</v>
      </c>
      <c r="N47" s="6">
        <v>2.9</v>
      </c>
      <c r="O47" s="6">
        <v>0.3</v>
      </c>
      <c r="P47" s="13">
        <v>17.069</v>
      </c>
    </row>
    <row r="48" spans="1:16" ht="12.75">
      <c r="A48" s="1">
        <v>21916</v>
      </c>
      <c r="B48" s="2">
        <v>30.5</v>
      </c>
      <c r="C48" s="7">
        <v>3615</v>
      </c>
      <c r="D48" s="7">
        <v>68962</v>
      </c>
      <c r="E48"/>
      <c r="F48"/>
      <c r="G48" s="7">
        <f>YEAR(A48)</f>
        <v>1960</v>
      </c>
      <c r="H48" s="7">
        <f>ROUND((MONTH(A48)+1)/3,0)</f>
        <v>1</v>
      </c>
      <c r="I48">
        <f t="shared" si="0"/>
        <v>7841</v>
      </c>
      <c r="J48" s="1">
        <v>21186</v>
      </c>
      <c r="K48" s="10">
        <v>5.4</v>
      </c>
      <c r="L48" s="2">
        <v>16.087</v>
      </c>
      <c r="M48" s="2">
        <v>17.564</v>
      </c>
      <c r="N48" s="6">
        <v>2.7</v>
      </c>
      <c r="O48" s="6">
        <v>-2</v>
      </c>
      <c r="P48" s="13">
        <v>17.073</v>
      </c>
    </row>
    <row r="49" spans="1:16" ht="12.75">
      <c r="A49" s="1">
        <v>21947</v>
      </c>
      <c r="B49" s="2">
        <v>30.6</v>
      </c>
      <c r="C49" s="7">
        <v>3329</v>
      </c>
      <c r="D49" s="7">
        <v>68949</v>
      </c>
      <c r="E49"/>
      <c r="F49"/>
      <c r="G49" s="7">
        <f>YEAR(A49)</f>
        <v>1960</v>
      </c>
      <c r="H49" s="7">
        <f>ROUND((MONTH(A49)+1)/3,0)</f>
        <v>1</v>
      </c>
      <c r="I49">
        <f t="shared" si="0"/>
        <v>7841</v>
      </c>
      <c r="J49" s="1">
        <v>21276</v>
      </c>
      <c r="K49" s="10">
        <v>5.4</v>
      </c>
      <c r="L49" s="2">
        <v>16.134</v>
      </c>
      <c r="M49" s="2">
        <v>17.323</v>
      </c>
      <c r="N49" s="6">
        <v>2.7</v>
      </c>
      <c r="O49" s="6">
        <v>1.1</v>
      </c>
      <c r="P49" s="13">
        <v>17.105</v>
      </c>
    </row>
    <row r="50" spans="1:16" ht="12.75">
      <c r="A50" s="1">
        <v>21976</v>
      </c>
      <c r="B50" s="2">
        <v>30.6</v>
      </c>
      <c r="C50" s="7">
        <v>3726</v>
      </c>
      <c r="D50" s="7">
        <v>68399</v>
      </c>
      <c r="E50"/>
      <c r="F50"/>
      <c r="G50" s="7">
        <f>YEAR(A50)</f>
        <v>1960</v>
      </c>
      <c r="H50" s="7">
        <f>ROUND((MONTH(A50)+1)/3,0)</f>
        <v>1</v>
      </c>
      <c r="I50">
        <f t="shared" si="0"/>
        <v>7841</v>
      </c>
      <c r="J50" s="1">
        <v>21367</v>
      </c>
      <c r="K50" s="10">
        <v>5.4</v>
      </c>
      <c r="L50" s="2">
        <v>16.232</v>
      </c>
      <c r="M50" s="2">
        <v>17.278</v>
      </c>
      <c r="N50" s="6">
        <v>2.6</v>
      </c>
      <c r="O50" s="6">
        <v>2.3</v>
      </c>
      <c r="P50" s="13">
        <v>17.107</v>
      </c>
    </row>
    <row r="51" spans="1:16" ht="12.75">
      <c r="A51" s="1">
        <v>22007</v>
      </c>
      <c r="B51" s="2">
        <v>30.6</v>
      </c>
      <c r="C51" s="7">
        <v>3620</v>
      </c>
      <c r="D51" s="7">
        <v>69579</v>
      </c>
      <c r="E51"/>
      <c r="F51"/>
      <c r="G51" s="7">
        <f>YEAR(A51)</f>
        <v>1960</v>
      </c>
      <c r="H51" s="7">
        <f>ROUND((MONTH(A51)+1)/3,0)</f>
        <v>2</v>
      </c>
      <c r="I51">
        <f t="shared" si="0"/>
        <v>7842</v>
      </c>
      <c r="J51" s="1">
        <v>21459</v>
      </c>
      <c r="K51" s="10">
        <v>5.4</v>
      </c>
      <c r="L51" s="2">
        <v>16.309</v>
      </c>
      <c r="M51" s="2">
        <v>17.301</v>
      </c>
      <c r="N51" s="6">
        <v>2.8</v>
      </c>
      <c r="O51" s="6">
        <v>5.1</v>
      </c>
      <c r="P51" s="13">
        <v>17.138</v>
      </c>
    </row>
    <row r="52" spans="1:16" ht="12.75">
      <c r="A52" s="1">
        <v>22037</v>
      </c>
      <c r="B52" s="2">
        <v>30.6</v>
      </c>
      <c r="C52" s="7">
        <v>3569</v>
      </c>
      <c r="D52" s="7">
        <v>69626</v>
      </c>
      <c r="E52"/>
      <c r="F52"/>
      <c r="G52" s="7">
        <f>YEAR(A52)</f>
        <v>1960</v>
      </c>
      <c r="H52" s="7">
        <f>ROUND((MONTH(A52)+1)/3,0)</f>
        <v>2</v>
      </c>
      <c r="I52">
        <f t="shared" si="0"/>
        <v>7842</v>
      </c>
      <c r="J52" s="1">
        <v>21551</v>
      </c>
      <c r="K52" s="10">
        <v>5.41</v>
      </c>
      <c r="L52" s="2">
        <v>16.347</v>
      </c>
      <c r="M52" s="2">
        <v>17.237</v>
      </c>
      <c r="N52" s="6">
        <v>2.8</v>
      </c>
      <c r="O52" s="6">
        <v>7.2</v>
      </c>
      <c r="P52" s="13">
        <v>17.166</v>
      </c>
    </row>
    <row r="53" spans="1:16" ht="12.75">
      <c r="A53" s="1">
        <v>22068</v>
      </c>
      <c r="B53" s="2">
        <v>30.7</v>
      </c>
      <c r="C53" s="7">
        <v>3766</v>
      </c>
      <c r="D53" s="7">
        <v>69934</v>
      </c>
      <c r="E53"/>
      <c r="F53"/>
      <c r="G53" s="7">
        <f>YEAR(A53)</f>
        <v>1960</v>
      </c>
      <c r="H53" s="7">
        <f>ROUND((MONTH(A53)+1)/3,0)</f>
        <v>2</v>
      </c>
      <c r="I53">
        <f t="shared" si="0"/>
        <v>7842</v>
      </c>
      <c r="J53" s="1">
        <v>21641</v>
      </c>
      <c r="K53" s="10">
        <v>5.42</v>
      </c>
      <c r="L53" s="2">
        <v>16.372</v>
      </c>
      <c r="M53" s="2">
        <v>17.4</v>
      </c>
      <c r="N53" s="6">
        <v>3</v>
      </c>
      <c r="O53" s="6">
        <v>6.4</v>
      </c>
      <c r="P53" s="13">
        <v>17.176</v>
      </c>
    </row>
    <row r="54" spans="1:16" ht="12.75">
      <c r="A54" s="1">
        <v>22098</v>
      </c>
      <c r="B54" s="2">
        <v>30.6</v>
      </c>
      <c r="C54" s="7">
        <v>3836</v>
      </c>
      <c r="D54" s="7">
        <v>69745</v>
      </c>
      <c r="E54"/>
      <c r="F54"/>
      <c r="G54" s="7">
        <f>YEAR(A54)</f>
        <v>1960</v>
      </c>
      <c r="H54" s="7">
        <f>ROUND((MONTH(A54)+1)/3,0)</f>
        <v>3</v>
      </c>
      <c r="I54">
        <f t="shared" si="0"/>
        <v>7843</v>
      </c>
      <c r="J54" s="1">
        <v>21732</v>
      </c>
      <c r="K54" s="10">
        <v>5.43</v>
      </c>
      <c r="L54" s="2">
        <v>16.435</v>
      </c>
      <c r="M54" s="2">
        <v>17.537</v>
      </c>
      <c r="N54" s="6">
        <v>3</v>
      </c>
      <c r="O54" s="6">
        <v>3.8</v>
      </c>
      <c r="P54" s="13">
        <v>17.206</v>
      </c>
    </row>
    <row r="55" spans="1:16" ht="12.75">
      <c r="A55" s="1">
        <v>22129</v>
      </c>
      <c r="B55" s="2">
        <v>30.6</v>
      </c>
      <c r="C55" s="7">
        <v>3946</v>
      </c>
      <c r="D55" s="7">
        <v>69841</v>
      </c>
      <c r="E55"/>
      <c r="F55"/>
      <c r="G55" s="7">
        <f>YEAR(A55)</f>
        <v>1960</v>
      </c>
      <c r="H55" s="7">
        <f>ROUND((MONTH(A55)+1)/3,0)</f>
        <v>3</v>
      </c>
      <c r="I55">
        <f t="shared" si="0"/>
        <v>7843</v>
      </c>
      <c r="J55" s="1">
        <v>21824</v>
      </c>
      <c r="K55" s="10">
        <v>5.45</v>
      </c>
      <c r="L55" s="2">
        <v>16.499</v>
      </c>
      <c r="M55" s="2">
        <v>17.773</v>
      </c>
      <c r="N55" s="6">
        <v>2.9</v>
      </c>
      <c r="O55" s="6">
        <v>1</v>
      </c>
      <c r="P55" s="13">
        <v>17.231</v>
      </c>
    </row>
    <row r="56" spans="1:16" ht="12.75">
      <c r="A56" s="1">
        <v>22160</v>
      </c>
      <c r="B56" s="2">
        <v>30.6</v>
      </c>
      <c r="C56" s="7">
        <v>3884</v>
      </c>
      <c r="D56" s="7">
        <v>70151</v>
      </c>
      <c r="E56"/>
      <c r="F56"/>
      <c r="G56" s="7">
        <f>YEAR(A56)</f>
        <v>1960</v>
      </c>
      <c r="H56" s="7">
        <f>ROUND((MONTH(A56)+1)/3,0)</f>
        <v>3</v>
      </c>
      <c r="I56">
        <f t="shared" si="0"/>
        <v>7843</v>
      </c>
      <c r="J56" s="1">
        <v>21916</v>
      </c>
      <c r="K56" s="10">
        <v>5.48</v>
      </c>
      <c r="L56" s="2">
        <v>16.566</v>
      </c>
      <c r="M56" s="2">
        <v>17.716</v>
      </c>
      <c r="N56" s="6">
        <v>2.9</v>
      </c>
      <c r="O56" s="6">
        <v>2.7</v>
      </c>
      <c r="P56" s="13">
        <v>17.244</v>
      </c>
    </row>
    <row r="57" spans="1:16" ht="12.75">
      <c r="A57" s="1">
        <v>22190</v>
      </c>
      <c r="B57" s="2">
        <v>30.8</v>
      </c>
      <c r="C57" s="7">
        <v>4252</v>
      </c>
      <c r="D57" s="7">
        <v>69884</v>
      </c>
      <c r="E57"/>
      <c r="F57"/>
      <c r="G57" s="7">
        <f>YEAR(A57)</f>
        <v>1960</v>
      </c>
      <c r="H57" s="7">
        <f>ROUND((MONTH(A57)+1)/3,0)</f>
        <v>4</v>
      </c>
      <c r="I57">
        <f t="shared" si="0"/>
        <v>7844</v>
      </c>
      <c r="J57" s="1">
        <v>22007</v>
      </c>
      <c r="K57" s="10">
        <v>5.49</v>
      </c>
      <c r="L57" s="2">
        <v>16.607</v>
      </c>
      <c r="M57" s="2">
        <v>17.683</v>
      </c>
      <c r="N57" s="6">
        <v>2.9</v>
      </c>
      <c r="O57" s="6">
        <v>-0.2</v>
      </c>
      <c r="P57" s="13">
        <v>17.255</v>
      </c>
    </row>
    <row r="58" spans="1:16" ht="12.75">
      <c r="A58" s="1">
        <v>22221</v>
      </c>
      <c r="B58" s="2">
        <v>30.8</v>
      </c>
      <c r="C58" s="7">
        <v>4330</v>
      </c>
      <c r="D58" s="7">
        <v>70439</v>
      </c>
      <c r="E58"/>
      <c r="F58"/>
      <c r="G58" s="7">
        <f>YEAR(A58)</f>
        <v>1960</v>
      </c>
      <c r="H58" s="7">
        <f>ROUND((MONTH(A58)+1)/3,0)</f>
        <v>4</v>
      </c>
      <c r="I58">
        <f t="shared" si="0"/>
        <v>7844</v>
      </c>
      <c r="J58" s="1">
        <v>22098</v>
      </c>
      <c r="K58" s="10">
        <v>5.51</v>
      </c>
      <c r="L58" s="2">
        <v>16.665</v>
      </c>
      <c r="M58" s="2">
        <v>17.709</v>
      </c>
      <c r="N58" s="6">
        <v>2.8</v>
      </c>
      <c r="O58" s="6">
        <v>0.7</v>
      </c>
      <c r="P58" s="13">
        <v>17.301</v>
      </c>
    </row>
    <row r="59" spans="1:16" ht="12.75">
      <c r="A59" s="1">
        <v>22251</v>
      </c>
      <c r="B59" s="2">
        <v>30.7</v>
      </c>
      <c r="C59" s="7">
        <v>4617</v>
      </c>
      <c r="D59" s="7">
        <v>70395</v>
      </c>
      <c r="E59"/>
      <c r="F59"/>
      <c r="G59" s="7">
        <f>YEAR(A59)</f>
        <v>1960</v>
      </c>
      <c r="H59" s="7">
        <f>ROUND((MONTH(A59)+1)/3,0)</f>
        <v>4</v>
      </c>
      <c r="I59">
        <f t="shared" si="0"/>
        <v>7844</v>
      </c>
      <c r="J59" s="1">
        <v>22190</v>
      </c>
      <c r="K59" s="10">
        <v>5.51</v>
      </c>
      <c r="L59" s="2">
        <v>16.714</v>
      </c>
      <c r="M59" s="2">
        <v>17.584</v>
      </c>
      <c r="N59" s="6">
        <v>2.6</v>
      </c>
      <c r="O59" s="6">
        <v>-0.5</v>
      </c>
      <c r="P59" s="13">
        <v>17.295</v>
      </c>
    </row>
    <row r="60" spans="1:16" ht="12.75">
      <c r="A60" s="1">
        <v>22282</v>
      </c>
      <c r="B60" s="2">
        <v>30.8</v>
      </c>
      <c r="C60" s="7">
        <v>4671</v>
      </c>
      <c r="D60" s="7">
        <v>70447</v>
      </c>
      <c r="E60"/>
      <c r="F60"/>
      <c r="G60" s="7">
        <f>YEAR(A60)</f>
        <v>1961</v>
      </c>
      <c r="H60" s="7">
        <f>ROUND((MONTH(A60)+1)/3,0)</f>
        <v>1</v>
      </c>
      <c r="I60">
        <f t="shared" si="0"/>
        <v>7845</v>
      </c>
      <c r="J60" s="1">
        <v>22282</v>
      </c>
      <c r="K60" s="10">
        <v>5.51</v>
      </c>
      <c r="L60" s="2">
        <v>16.75</v>
      </c>
      <c r="M60" s="2">
        <v>17.557</v>
      </c>
      <c r="N60" s="6">
        <v>2.6</v>
      </c>
      <c r="O60" s="6">
        <v>-1.5</v>
      </c>
      <c r="P60" s="13">
        <v>17.3</v>
      </c>
    </row>
    <row r="61" spans="1:16" ht="12.75">
      <c r="A61" s="1">
        <v>22313</v>
      </c>
      <c r="B61" s="2">
        <v>30.8</v>
      </c>
      <c r="C61" s="7">
        <v>4832</v>
      </c>
      <c r="D61" s="7">
        <v>70420</v>
      </c>
      <c r="E61"/>
      <c r="F61"/>
      <c r="G61" s="7">
        <f>YEAR(A61)</f>
        <v>1961</v>
      </c>
      <c r="H61" s="7">
        <f>ROUND((MONTH(A61)+1)/3,0)</f>
        <v>1</v>
      </c>
      <c r="I61">
        <f t="shared" si="0"/>
        <v>7845</v>
      </c>
      <c r="J61" s="1">
        <v>22372</v>
      </c>
      <c r="K61" s="10">
        <v>5.51</v>
      </c>
      <c r="L61" s="2">
        <v>16.789</v>
      </c>
      <c r="M61" s="2">
        <v>17.498</v>
      </c>
      <c r="N61" s="6">
        <v>2.6</v>
      </c>
      <c r="O61" s="6">
        <v>2.6</v>
      </c>
      <c r="P61" s="13">
        <v>17.317</v>
      </c>
    </row>
    <row r="62" spans="1:16" ht="12.75">
      <c r="A62" s="1">
        <v>22341</v>
      </c>
      <c r="B62" s="2">
        <v>30.9</v>
      </c>
      <c r="C62" s="7">
        <v>4853</v>
      </c>
      <c r="D62" s="7">
        <v>70703</v>
      </c>
      <c r="E62"/>
      <c r="F62"/>
      <c r="G62" s="7">
        <f>YEAR(A62)</f>
        <v>1961</v>
      </c>
      <c r="H62" s="7">
        <f>ROUND((MONTH(A62)+1)/3,0)</f>
        <v>1</v>
      </c>
      <c r="I62">
        <f t="shared" si="0"/>
        <v>7845</v>
      </c>
      <c r="J62" s="1">
        <v>22463</v>
      </c>
      <c r="K62" s="10">
        <v>5.51</v>
      </c>
      <c r="L62" s="2">
        <v>16.832</v>
      </c>
      <c r="M62" s="2">
        <v>17.493</v>
      </c>
      <c r="N62" s="6">
        <v>2.8</v>
      </c>
      <c r="O62" s="6">
        <v>3.8</v>
      </c>
      <c r="P62" s="13">
        <v>17.322</v>
      </c>
    </row>
    <row r="63" spans="1:16" ht="12.75">
      <c r="A63" s="1">
        <v>22372</v>
      </c>
      <c r="B63" s="2">
        <v>30.9</v>
      </c>
      <c r="C63" s="7">
        <v>4893</v>
      </c>
      <c r="D63" s="7">
        <v>70267</v>
      </c>
      <c r="E63"/>
      <c r="F63"/>
      <c r="G63" s="7">
        <f>YEAR(A63)</f>
        <v>1961</v>
      </c>
      <c r="H63" s="7">
        <f>ROUND((MONTH(A63)+1)/3,0)</f>
        <v>2</v>
      </c>
      <c r="I63">
        <f t="shared" si="0"/>
        <v>7846</v>
      </c>
      <c r="J63" s="1">
        <v>22555</v>
      </c>
      <c r="K63" s="10">
        <v>5.51</v>
      </c>
      <c r="L63" s="2">
        <v>16.885</v>
      </c>
      <c r="M63" s="2">
        <v>17.483</v>
      </c>
      <c r="N63" s="6">
        <v>2.8</v>
      </c>
      <c r="O63" s="6">
        <v>6.9</v>
      </c>
      <c r="P63" s="13">
        <v>17.346</v>
      </c>
    </row>
    <row r="64" spans="1:16" ht="12.75">
      <c r="A64" s="1">
        <v>22402</v>
      </c>
      <c r="B64" s="2">
        <v>30.9</v>
      </c>
      <c r="C64" s="7">
        <v>5003</v>
      </c>
      <c r="D64" s="7">
        <v>70452</v>
      </c>
      <c r="E64"/>
      <c r="F64"/>
      <c r="G64" s="7">
        <f>YEAR(A64)</f>
        <v>1961</v>
      </c>
      <c r="H64" s="7">
        <f>ROUND((MONTH(A64)+1)/3,0)</f>
        <v>2</v>
      </c>
      <c r="I64">
        <f t="shared" si="0"/>
        <v>7846</v>
      </c>
      <c r="J64" s="1">
        <v>22647</v>
      </c>
      <c r="K64" s="10">
        <v>5.5</v>
      </c>
      <c r="L64" s="2">
        <v>16.972</v>
      </c>
      <c r="M64" s="2">
        <v>17.192</v>
      </c>
      <c r="N64" s="6">
        <v>2.8</v>
      </c>
      <c r="O64" s="6">
        <v>7.2</v>
      </c>
      <c r="P64" s="13">
        <v>17.369</v>
      </c>
    </row>
    <row r="65" spans="1:16" ht="12.75">
      <c r="A65" s="1">
        <v>22433</v>
      </c>
      <c r="B65" s="2">
        <v>31</v>
      </c>
      <c r="C65" s="7">
        <v>4885</v>
      </c>
      <c r="D65" s="7">
        <v>70878</v>
      </c>
      <c r="E65"/>
      <c r="F65"/>
      <c r="G65" s="7">
        <f>YEAR(A65)</f>
        <v>1961</v>
      </c>
      <c r="H65" s="7">
        <f>ROUND((MONTH(A65)+1)/3,0)</f>
        <v>2</v>
      </c>
      <c r="I65">
        <f t="shared" si="0"/>
        <v>7846</v>
      </c>
      <c r="J65" s="1">
        <v>22737</v>
      </c>
      <c r="K65" s="10">
        <v>5.5</v>
      </c>
      <c r="L65" s="2">
        <v>16.999</v>
      </c>
      <c r="M65" s="2">
        <v>17.156</v>
      </c>
      <c r="N65" s="6">
        <v>2.8</v>
      </c>
      <c r="O65" s="6">
        <v>4.6</v>
      </c>
      <c r="P65" s="13">
        <v>17.395</v>
      </c>
    </row>
    <row r="66" spans="1:16" ht="12.75">
      <c r="A66" s="1">
        <v>22463</v>
      </c>
      <c r="B66" s="2">
        <v>31</v>
      </c>
      <c r="C66" s="7">
        <v>4928</v>
      </c>
      <c r="D66" s="7">
        <v>70536</v>
      </c>
      <c r="E66"/>
      <c r="F66"/>
      <c r="G66" s="7">
        <f>YEAR(A66)</f>
        <v>1961</v>
      </c>
      <c r="H66" s="7">
        <f>ROUND((MONTH(A66)+1)/3,0)</f>
        <v>3</v>
      </c>
      <c r="I66">
        <f t="shared" si="0"/>
        <v>7847</v>
      </c>
      <c r="J66" s="1">
        <v>22828</v>
      </c>
      <c r="K66" s="10">
        <v>5.51</v>
      </c>
      <c r="L66" s="2">
        <v>17.035</v>
      </c>
      <c r="M66" s="2">
        <v>17.017</v>
      </c>
      <c r="N66" s="6">
        <v>2.8</v>
      </c>
      <c r="O66" s="6">
        <v>4.4</v>
      </c>
      <c r="P66" s="13">
        <v>17.422</v>
      </c>
    </row>
    <row r="67" spans="1:16" ht="12.75">
      <c r="A67" s="1">
        <v>22494</v>
      </c>
      <c r="B67" s="2">
        <v>31.1</v>
      </c>
      <c r="C67" s="7">
        <v>4682</v>
      </c>
      <c r="D67" s="7">
        <v>70534</v>
      </c>
      <c r="E67"/>
      <c r="F67"/>
      <c r="G67" s="7">
        <f>YEAR(A67)</f>
        <v>1961</v>
      </c>
      <c r="H67" s="7">
        <f>ROUND((MONTH(A67)+1)/3,0)</f>
        <v>3</v>
      </c>
      <c r="I67">
        <f t="shared" si="0"/>
        <v>7847</v>
      </c>
      <c r="J67" s="1">
        <v>22920</v>
      </c>
      <c r="K67" s="10">
        <v>5.51</v>
      </c>
      <c r="L67" s="2">
        <v>17.07</v>
      </c>
      <c r="M67" s="2">
        <v>16.994</v>
      </c>
      <c r="N67" s="6">
        <v>2.8</v>
      </c>
      <c r="O67" s="6">
        <v>3.5</v>
      </c>
      <c r="P67" s="13">
        <v>17.44</v>
      </c>
    </row>
    <row r="68" spans="1:16" ht="12.75">
      <c r="A68" s="1">
        <v>22525</v>
      </c>
      <c r="B68" s="2">
        <v>31.1</v>
      </c>
      <c r="C68" s="7">
        <v>4676</v>
      </c>
      <c r="D68" s="7">
        <v>70217</v>
      </c>
      <c r="E68"/>
      <c r="F68"/>
      <c r="G68" s="7">
        <f>YEAR(A68)</f>
        <v>1961</v>
      </c>
      <c r="H68" s="7">
        <f>ROUND((MONTH(A68)+1)/3,0)</f>
        <v>3</v>
      </c>
      <c r="I68">
        <f t="shared" si="0"/>
        <v>7847</v>
      </c>
      <c r="J68" s="1">
        <v>23012</v>
      </c>
      <c r="K68" s="10">
        <v>5.53</v>
      </c>
      <c r="L68" s="2">
        <v>17.145</v>
      </c>
      <c r="M68" s="2">
        <v>17.102</v>
      </c>
      <c r="N68" s="6">
        <v>2.7</v>
      </c>
      <c r="O68" s="6">
        <v>2.5</v>
      </c>
      <c r="P68" s="13">
        <v>17.475</v>
      </c>
    </row>
    <row r="69" spans="1:16" ht="12.75">
      <c r="A69" s="1">
        <v>22555</v>
      </c>
      <c r="B69" s="2">
        <v>31.1</v>
      </c>
      <c r="C69" s="7">
        <v>4573</v>
      </c>
      <c r="D69" s="7">
        <v>70492</v>
      </c>
      <c r="E69"/>
      <c r="F69"/>
      <c r="G69" s="7">
        <f>YEAR(A69)</f>
        <v>1961</v>
      </c>
      <c r="H69" s="7">
        <f>ROUND((MONTH(A69)+1)/3,0)</f>
        <v>4</v>
      </c>
      <c r="I69">
        <f t="shared" si="0"/>
        <v>7848</v>
      </c>
      <c r="J69" s="1">
        <v>23102</v>
      </c>
      <c r="K69" s="10">
        <v>5.54</v>
      </c>
      <c r="L69" s="2">
        <v>17.175</v>
      </c>
      <c r="M69" s="2">
        <v>17.175</v>
      </c>
      <c r="N69" s="6">
        <v>2.8</v>
      </c>
      <c r="O69" s="6">
        <v>3.4</v>
      </c>
      <c r="P69" s="13">
        <v>17.481</v>
      </c>
    </row>
    <row r="70" spans="1:16" ht="12.75">
      <c r="A70" s="1">
        <v>22586</v>
      </c>
      <c r="B70" s="2">
        <v>31.2</v>
      </c>
      <c r="C70" s="7">
        <v>4295</v>
      </c>
      <c r="D70" s="7">
        <v>70376</v>
      </c>
      <c r="E70"/>
      <c r="F70"/>
      <c r="G70" s="7">
        <f>YEAR(A70)</f>
        <v>1961</v>
      </c>
      <c r="H70" s="7">
        <f>ROUND((MONTH(A70)+1)/3,0)</f>
        <v>4</v>
      </c>
      <c r="I70">
        <f t="shared" si="0"/>
        <v>7848</v>
      </c>
      <c r="J70" s="1">
        <v>23193</v>
      </c>
      <c r="K70" s="10">
        <v>5.55</v>
      </c>
      <c r="L70" s="2">
        <v>17.198</v>
      </c>
      <c r="M70" s="2">
        <v>17.295</v>
      </c>
      <c r="N70" s="6">
        <v>2.8</v>
      </c>
      <c r="O70" s="6">
        <v>4</v>
      </c>
      <c r="P70" s="13">
        <v>17.483</v>
      </c>
    </row>
    <row r="71" spans="1:16" ht="12.75">
      <c r="A71" s="1">
        <v>22616</v>
      </c>
      <c r="B71" s="2">
        <v>31.2</v>
      </c>
      <c r="C71" s="7">
        <v>4177</v>
      </c>
      <c r="D71" s="7">
        <v>70077</v>
      </c>
      <c r="E71"/>
      <c r="F71"/>
      <c r="G71" s="7">
        <f>YEAR(A71)</f>
        <v>1961</v>
      </c>
      <c r="H71" s="7">
        <f>ROUND((MONTH(A71)+1)/3,0)</f>
        <v>4</v>
      </c>
      <c r="I71">
        <f t="shared" si="0"/>
        <v>7848</v>
      </c>
      <c r="J71" s="1">
        <v>23285</v>
      </c>
      <c r="K71" s="10">
        <v>5.56</v>
      </c>
      <c r="L71" s="2">
        <v>17.337</v>
      </c>
      <c r="M71" s="2">
        <v>17.399</v>
      </c>
      <c r="N71" s="6">
        <v>2.8</v>
      </c>
      <c r="O71" s="6">
        <v>3.8</v>
      </c>
      <c r="P71" s="13">
        <v>17.499</v>
      </c>
    </row>
    <row r="72" spans="1:16" ht="12.75">
      <c r="A72" s="1">
        <v>22647</v>
      </c>
      <c r="B72" s="2">
        <v>31.2</v>
      </c>
      <c r="C72" s="7">
        <v>4081</v>
      </c>
      <c r="D72" s="7">
        <v>70189</v>
      </c>
      <c r="E72"/>
      <c r="F72"/>
      <c r="G72" s="7">
        <f>YEAR(A72)</f>
        <v>1962</v>
      </c>
      <c r="H72" s="7">
        <f>ROUND((MONTH(A72)+1)/3,0)</f>
        <v>1</v>
      </c>
      <c r="I72">
        <f t="shared" si="0"/>
        <v>7849</v>
      </c>
      <c r="J72" s="1">
        <v>23377</v>
      </c>
      <c r="K72" s="10">
        <v>5.57</v>
      </c>
      <c r="L72" s="2">
        <v>17.392</v>
      </c>
      <c r="M72" s="2">
        <v>17.661</v>
      </c>
      <c r="N72" s="6">
        <v>2.7</v>
      </c>
      <c r="O72" s="6">
        <v>5.3</v>
      </c>
      <c r="P72" s="13">
        <v>17.519</v>
      </c>
    </row>
    <row r="73" spans="1:16" ht="12.75">
      <c r="A73" s="1">
        <v>22678</v>
      </c>
      <c r="B73" s="2">
        <v>31.2</v>
      </c>
      <c r="C73" s="7">
        <v>3871</v>
      </c>
      <c r="D73" s="7">
        <v>70409</v>
      </c>
      <c r="E73"/>
      <c r="F73"/>
      <c r="G73" s="7">
        <f>YEAR(A73)</f>
        <v>1962</v>
      </c>
      <c r="H73" s="7">
        <f>ROUND((MONTH(A73)+1)/3,0)</f>
        <v>1</v>
      </c>
      <c r="I73">
        <f t="shared" si="0"/>
        <v>7849</v>
      </c>
      <c r="J73" s="1">
        <v>23468</v>
      </c>
      <c r="K73" s="10">
        <v>5.59</v>
      </c>
      <c r="L73" s="2">
        <v>17.432</v>
      </c>
      <c r="M73" s="2">
        <v>17.758</v>
      </c>
      <c r="N73" s="6">
        <v>2.8</v>
      </c>
      <c r="O73" s="6">
        <v>5.1</v>
      </c>
      <c r="P73" s="13">
        <v>17.548</v>
      </c>
    </row>
    <row r="74" spans="1:16" ht="12.75">
      <c r="A74" s="1">
        <v>22706</v>
      </c>
      <c r="B74" s="2">
        <v>31.3</v>
      </c>
      <c r="C74" s="7">
        <v>3921</v>
      </c>
      <c r="D74" s="7">
        <v>70414</v>
      </c>
      <c r="E74"/>
      <c r="F74"/>
      <c r="G74" s="7">
        <f>YEAR(A74)</f>
        <v>1962</v>
      </c>
      <c r="H74" s="7">
        <f>ROUND((MONTH(A74)+1)/3,0)</f>
        <v>1</v>
      </c>
      <c r="I74">
        <f t="shared" si="0"/>
        <v>7849</v>
      </c>
      <c r="J74" s="1">
        <v>23559</v>
      </c>
      <c r="K74" s="10">
        <v>5.6</v>
      </c>
      <c r="L74" s="2">
        <v>17.502</v>
      </c>
      <c r="M74" s="2">
        <v>17.69</v>
      </c>
      <c r="N74" s="6">
        <v>2.8</v>
      </c>
      <c r="O74" s="6">
        <v>3.7</v>
      </c>
      <c r="P74" s="13">
        <v>17.589</v>
      </c>
    </row>
    <row r="75" spans="1:16" ht="12.75">
      <c r="A75" s="1">
        <v>22737</v>
      </c>
      <c r="B75" s="2">
        <v>31.3</v>
      </c>
      <c r="C75" s="7">
        <v>3906</v>
      </c>
      <c r="D75" s="7">
        <v>70278</v>
      </c>
      <c r="E75"/>
      <c r="F75"/>
      <c r="G75" s="7">
        <f>YEAR(A75)</f>
        <v>1962</v>
      </c>
      <c r="H75" s="7">
        <f>ROUND((MONTH(A75)+1)/3,0)</f>
        <v>2</v>
      </c>
      <c r="I75">
        <f t="shared" si="0"/>
        <v>7850</v>
      </c>
      <c r="J75" s="1">
        <v>23651</v>
      </c>
      <c r="K75" s="10">
        <v>5.62</v>
      </c>
      <c r="L75" s="2">
        <v>17.581</v>
      </c>
      <c r="M75" s="2">
        <v>17.731</v>
      </c>
      <c r="N75" s="6">
        <v>2.9</v>
      </c>
      <c r="O75" s="6">
        <v>2.6</v>
      </c>
      <c r="P75" s="13">
        <v>17.593</v>
      </c>
    </row>
    <row r="76" spans="1:16" ht="12.75">
      <c r="A76" s="1">
        <v>22767</v>
      </c>
      <c r="B76" s="2">
        <v>31.4</v>
      </c>
      <c r="C76" s="7">
        <v>3863</v>
      </c>
      <c r="D76" s="7">
        <v>70551</v>
      </c>
      <c r="E76"/>
      <c r="F76"/>
      <c r="G76" s="7">
        <f>YEAR(A76)</f>
        <v>1962</v>
      </c>
      <c r="H76" s="7">
        <f>ROUND((MONTH(A76)+1)/3,0)</f>
        <v>2</v>
      </c>
      <c r="I76">
        <f t="shared" si="0"/>
        <v>7850</v>
      </c>
      <c r="J76" s="1">
        <v>23743</v>
      </c>
      <c r="K76" s="10">
        <v>5.64</v>
      </c>
      <c r="L76" s="2">
        <v>17.67</v>
      </c>
      <c r="M76" s="2">
        <v>17.792</v>
      </c>
      <c r="N76" s="6">
        <v>2.7</v>
      </c>
      <c r="O76" s="6">
        <v>2.8</v>
      </c>
      <c r="P76" s="13">
        <v>17.617</v>
      </c>
    </row>
    <row r="77" spans="1:16" ht="12.75">
      <c r="A77" s="1">
        <v>22798</v>
      </c>
      <c r="B77" s="2">
        <v>31.4</v>
      </c>
      <c r="C77" s="7">
        <v>3844</v>
      </c>
      <c r="D77" s="7">
        <v>70514</v>
      </c>
      <c r="E77"/>
      <c r="F77"/>
      <c r="G77" s="7">
        <f>YEAR(A77)</f>
        <v>1962</v>
      </c>
      <c r="H77" s="7">
        <f>ROUND((MONTH(A77)+1)/3,0)</f>
        <v>2</v>
      </c>
      <c r="I77">
        <f aca="true" t="shared" si="1" ref="I77:I140">G77*4+H77</f>
        <v>7850</v>
      </c>
      <c r="J77" s="1">
        <v>23833</v>
      </c>
      <c r="K77" s="10">
        <v>5.66</v>
      </c>
      <c r="L77" s="2">
        <v>17.751</v>
      </c>
      <c r="M77" s="2">
        <v>17.642</v>
      </c>
      <c r="N77" s="6">
        <v>3.1</v>
      </c>
      <c r="O77" s="6">
        <v>2.2</v>
      </c>
      <c r="P77" s="13">
        <v>17.649</v>
      </c>
    </row>
    <row r="78" spans="1:16" ht="12.75">
      <c r="A78" s="1">
        <v>22828</v>
      </c>
      <c r="B78" s="2">
        <v>31.4</v>
      </c>
      <c r="C78" s="7">
        <v>3819</v>
      </c>
      <c r="D78" s="7">
        <v>70302</v>
      </c>
      <c r="E78"/>
      <c r="F78"/>
      <c r="G78" s="7">
        <f>YEAR(A78)</f>
        <v>1962</v>
      </c>
      <c r="H78" s="7">
        <f>ROUND((MONTH(A78)+1)/3,0)</f>
        <v>3</v>
      </c>
      <c r="I78">
        <f t="shared" si="1"/>
        <v>7851</v>
      </c>
      <c r="J78" s="1">
        <v>23924</v>
      </c>
      <c r="K78" s="10">
        <v>5.69</v>
      </c>
      <c r="L78" s="2">
        <v>17.819</v>
      </c>
      <c r="M78" s="2">
        <v>17.775</v>
      </c>
      <c r="N78" s="6">
        <v>3</v>
      </c>
      <c r="O78" s="6">
        <v>3.2</v>
      </c>
      <c r="P78" s="13">
        <v>17.664</v>
      </c>
    </row>
    <row r="79" spans="1:16" ht="12.75">
      <c r="A79" s="1">
        <v>22859</v>
      </c>
      <c r="B79" s="2">
        <v>31.5</v>
      </c>
      <c r="C79" s="7">
        <v>4013</v>
      </c>
      <c r="D79" s="7">
        <v>70981</v>
      </c>
      <c r="E79"/>
      <c r="F79"/>
      <c r="G79" s="7">
        <f>YEAR(A79)</f>
        <v>1962</v>
      </c>
      <c r="H79" s="7">
        <f>ROUND((MONTH(A79)+1)/3,0)</f>
        <v>3</v>
      </c>
      <c r="I79">
        <f t="shared" si="1"/>
        <v>7851</v>
      </c>
      <c r="J79" s="1">
        <v>24016</v>
      </c>
      <c r="K79" s="10">
        <v>5.71</v>
      </c>
      <c r="L79" s="2">
        <v>17.942</v>
      </c>
      <c r="M79" s="2">
        <v>17.972</v>
      </c>
      <c r="N79" s="6">
        <v>3.1</v>
      </c>
      <c r="O79" s="6">
        <v>5.9</v>
      </c>
      <c r="P79" s="13">
        <v>17.667</v>
      </c>
    </row>
    <row r="80" spans="1:16" ht="12.75">
      <c r="A80" s="1">
        <v>22890</v>
      </c>
      <c r="B80" s="2">
        <v>31.5</v>
      </c>
      <c r="C80" s="7">
        <v>3961</v>
      </c>
      <c r="D80" s="7">
        <v>71153</v>
      </c>
      <c r="E80"/>
      <c r="F80"/>
      <c r="G80" s="7">
        <f>YEAR(A80)</f>
        <v>1962</v>
      </c>
      <c r="H80" s="7">
        <f>ROUND((MONTH(A80)+1)/3,0)</f>
        <v>3</v>
      </c>
      <c r="I80">
        <f t="shared" si="1"/>
        <v>7851</v>
      </c>
      <c r="J80" s="1">
        <v>24108</v>
      </c>
      <c r="K80" s="10">
        <v>5.74</v>
      </c>
      <c r="L80" s="2">
        <v>18.057</v>
      </c>
      <c r="M80" s="2">
        <v>17.991</v>
      </c>
      <c r="N80" s="6">
        <v>3.1</v>
      </c>
      <c r="O80" s="6">
        <v>5.5</v>
      </c>
      <c r="P80" s="13">
        <v>17.702</v>
      </c>
    </row>
    <row r="81" spans="1:16" ht="12.75">
      <c r="A81" s="1">
        <v>22920</v>
      </c>
      <c r="B81" s="2">
        <v>31.5</v>
      </c>
      <c r="C81" s="7">
        <v>3803</v>
      </c>
      <c r="D81" s="7">
        <v>70917</v>
      </c>
      <c r="E81"/>
      <c r="F81"/>
      <c r="G81" s="7">
        <f>YEAR(A81)</f>
        <v>1962</v>
      </c>
      <c r="H81" s="7">
        <f>ROUND((MONTH(A81)+1)/3,0)</f>
        <v>4</v>
      </c>
      <c r="I81">
        <f t="shared" si="1"/>
        <v>7852</v>
      </c>
      <c r="J81" s="1">
        <v>24198</v>
      </c>
      <c r="K81" s="10">
        <v>5.76</v>
      </c>
      <c r="L81" s="2">
        <v>18.205</v>
      </c>
      <c r="M81" s="2">
        <v>18.26</v>
      </c>
      <c r="N81" s="6">
        <v>3.2</v>
      </c>
      <c r="O81" s="6">
        <v>4.2</v>
      </c>
      <c r="P81" s="13">
        <v>17.701</v>
      </c>
    </row>
    <row r="82" spans="1:16" ht="12.75">
      <c r="A82" s="1">
        <v>22951</v>
      </c>
      <c r="B82" s="2">
        <v>31.5</v>
      </c>
      <c r="C82" s="7">
        <v>4024</v>
      </c>
      <c r="D82" s="7">
        <v>70871</v>
      </c>
      <c r="E82"/>
      <c r="F82"/>
      <c r="G82" s="7">
        <f>YEAR(A82)</f>
        <v>1962</v>
      </c>
      <c r="H82" s="7">
        <f>ROUND((MONTH(A82)+1)/3,0)</f>
        <v>4</v>
      </c>
      <c r="I82">
        <f t="shared" si="1"/>
        <v>7852</v>
      </c>
      <c r="J82" s="1">
        <v>24289</v>
      </c>
      <c r="K82" s="10">
        <v>5.78</v>
      </c>
      <c r="L82" s="2">
        <v>18.381</v>
      </c>
      <c r="M82" s="2">
        <v>18.191</v>
      </c>
      <c r="N82" s="6">
        <v>3.3</v>
      </c>
      <c r="O82" s="6">
        <v>2.3</v>
      </c>
      <c r="P82" s="13">
        <v>17.713</v>
      </c>
    </row>
    <row r="83" spans="1:16" ht="12.75">
      <c r="A83" s="1">
        <v>22981</v>
      </c>
      <c r="B83" s="2">
        <v>31.6</v>
      </c>
      <c r="C83" s="7">
        <v>3907</v>
      </c>
      <c r="D83" s="7">
        <v>70854</v>
      </c>
      <c r="E83"/>
      <c r="F83"/>
      <c r="G83" s="7">
        <f>YEAR(A83)</f>
        <v>1962</v>
      </c>
      <c r="H83" s="7">
        <f>ROUND((MONTH(A83)+1)/3,0)</f>
        <v>4</v>
      </c>
      <c r="I83">
        <f t="shared" si="1"/>
        <v>7852</v>
      </c>
      <c r="J83" s="1">
        <v>24381</v>
      </c>
      <c r="K83" s="10">
        <v>5.78</v>
      </c>
      <c r="L83" s="2">
        <v>18.535</v>
      </c>
      <c r="M83" s="2">
        <v>18.341</v>
      </c>
      <c r="N83" s="6">
        <v>3.3</v>
      </c>
      <c r="O83" s="6">
        <v>0.7</v>
      </c>
      <c r="P83" s="13">
        <v>17.718</v>
      </c>
    </row>
    <row r="84" spans="1:16" ht="12.75">
      <c r="A84" s="1">
        <v>23012</v>
      </c>
      <c r="B84" s="2">
        <v>31.5</v>
      </c>
      <c r="C84" s="7">
        <v>4074</v>
      </c>
      <c r="D84" s="7">
        <v>71146</v>
      </c>
      <c r="E84"/>
      <c r="F84"/>
      <c r="G84" s="7">
        <f>YEAR(A84)</f>
        <v>1963</v>
      </c>
      <c r="H84" s="7">
        <f>ROUND((MONTH(A84)+1)/3,0)</f>
        <v>1</v>
      </c>
      <c r="I84">
        <f t="shared" si="1"/>
        <v>7853</v>
      </c>
      <c r="J84" s="1">
        <v>24473</v>
      </c>
      <c r="K84" s="10">
        <v>5.78</v>
      </c>
      <c r="L84" s="2">
        <v>18.612</v>
      </c>
      <c r="M84" s="2">
        <v>18.278</v>
      </c>
      <c r="N84" s="6">
        <v>3.3</v>
      </c>
      <c r="O84" s="6">
        <v>-0.6</v>
      </c>
      <c r="P84" s="13">
        <v>17.753</v>
      </c>
    </row>
    <row r="85" spans="1:16" ht="12.75">
      <c r="A85" s="1">
        <v>23043</v>
      </c>
      <c r="B85" s="2">
        <v>31.6</v>
      </c>
      <c r="C85" s="7">
        <v>4238</v>
      </c>
      <c r="D85" s="7">
        <v>71262</v>
      </c>
      <c r="E85"/>
      <c r="F85"/>
      <c r="G85" s="7">
        <f>YEAR(A85)</f>
        <v>1963</v>
      </c>
      <c r="H85" s="7">
        <f>ROUND((MONTH(A85)+1)/3,0)</f>
        <v>1</v>
      </c>
      <c r="I85">
        <f t="shared" si="1"/>
        <v>7853</v>
      </c>
      <c r="J85" s="1">
        <v>24563</v>
      </c>
      <c r="K85" s="10">
        <v>5.78</v>
      </c>
      <c r="L85" s="2">
        <v>18.707</v>
      </c>
      <c r="M85" s="2">
        <v>18.207</v>
      </c>
      <c r="N85" s="6">
        <v>3.2</v>
      </c>
      <c r="O85" s="6">
        <v>0.1</v>
      </c>
      <c r="P85" s="13">
        <v>17.773</v>
      </c>
    </row>
    <row r="86" spans="1:16" ht="12.75">
      <c r="A86" s="1">
        <v>23071</v>
      </c>
      <c r="B86" s="2">
        <v>31.7</v>
      </c>
      <c r="C86" s="7">
        <v>4072</v>
      </c>
      <c r="D86" s="7">
        <v>71423</v>
      </c>
      <c r="E86"/>
      <c r="F86"/>
      <c r="G86" s="7">
        <f>YEAR(A86)</f>
        <v>1963</v>
      </c>
      <c r="H86" s="7">
        <f>ROUND((MONTH(A86)+1)/3,0)</f>
        <v>1</v>
      </c>
      <c r="I86">
        <f t="shared" si="1"/>
        <v>7853</v>
      </c>
      <c r="J86" s="1">
        <v>24654</v>
      </c>
      <c r="K86" s="10">
        <v>5.78</v>
      </c>
      <c r="L86" s="2">
        <v>18.886</v>
      </c>
      <c r="M86" s="2">
        <v>18.206</v>
      </c>
      <c r="N86" s="6">
        <v>3.1</v>
      </c>
      <c r="O86" s="6">
        <v>0.6</v>
      </c>
      <c r="P86" s="13">
        <v>17.783</v>
      </c>
    </row>
    <row r="87" spans="1:16" ht="12.75">
      <c r="A87" s="1">
        <v>23102</v>
      </c>
      <c r="B87" s="2">
        <v>31.7</v>
      </c>
      <c r="C87" s="7">
        <v>4055</v>
      </c>
      <c r="D87" s="7">
        <v>71697</v>
      </c>
      <c r="E87"/>
      <c r="F87"/>
      <c r="G87" s="7">
        <f>YEAR(A87)</f>
        <v>1963</v>
      </c>
      <c r="H87" s="7">
        <f>ROUND((MONTH(A87)+1)/3,0)</f>
        <v>2</v>
      </c>
      <c r="I87">
        <f t="shared" si="1"/>
        <v>7854</v>
      </c>
      <c r="J87" s="1">
        <v>24746</v>
      </c>
      <c r="K87" s="10">
        <v>5.78</v>
      </c>
      <c r="L87" s="2">
        <v>19.096</v>
      </c>
      <c r="M87" s="2">
        <v>18.21</v>
      </c>
      <c r="N87" s="6">
        <v>3.4</v>
      </c>
      <c r="O87" s="6">
        <v>0.7</v>
      </c>
      <c r="P87" s="13">
        <v>17.805</v>
      </c>
    </row>
    <row r="88" spans="1:16" ht="12.75">
      <c r="A88" s="1">
        <v>23132</v>
      </c>
      <c r="B88" s="2">
        <v>31.7</v>
      </c>
      <c r="C88" s="7">
        <v>4217</v>
      </c>
      <c r="D88" s="7">
        <v>71832</v>
      </c>
      <c r="E88"/>
      <c r="F88"/>
      <c r="G88" s="7">
        <f>YEAR(A88)</f>
        <v>1963</v>
      </c>
      <c r="H88" s="7">
        <f>ROUND((MONTH(A88)+1)/3,0)</f>
        <v>2</v>
      </c>
      <c r="I88">
        <f t="shared" si="1"/>
        <v>7854</v>
      </c>
      <c r="J88" s="1">
        <v>24838</v>
      </c>
      <c r="K88" s="10">
        <v>5.78</v>
      </c>
      <c r="L88" s="2">
        <v>19.308</v>
      </c>
      <c r="M88" s="2">
        <v>18.335</v>
      </c>
      <c r="N88" s="6">
        <v>3.5</v>
      </c>
      <c r="O88" s="6">
        <v>2.3</v>
      </c>
      <c r="P88" s="13">
        <v>17.837</v>
      </c>
    </row>
    <row r="89" spans="1:16" ht="12.75">
      <c r="A89" s="1">
        <v>23163</v>
      </c>
      <c r="B89" s="2">
        <v>31.8</v>
      </c>
      <c r="C89" s="7">
        <v>3977</v>
      </c>
      <c r="D89" s="7">
        <v>71626</v>
      </c>
      <c r="E89"/>
      <c r="F89"/>
      <c r="G89" s="7">
        <f>YEAR(A89)</f>
        <v>1963</v>
      </c>
      <c r="H89" s="7">
        <f>ROUND((MONTH(A89)+1)/3,0)</f>
        <v>2</v>
      </c>
      <c r="I89">
        <f t="shared" si="1"/>
        <v>7854</v>
      </c>
      <c r="J89" s="1">
        <v>24929</v>
      </c>
      <c r="K89" s="10">
        <v>5.79</v>
      </c>
      <c r="L89" s="2">
        <v>19.511</v>
      </c>
      <c r="M89" s="2">
        <v>18.474</v>
      </c>
      <c r="N89" s="6">
        <v>3.5</v>
      </c>
      <c r="O89" s="6">
        <v>3.7</v>
      </c>
      <c r="P89" s="13">
        <v>17.868</v>
      </c>
    </row>
    <row r="90" spans="1:16" ht="12.75">
      <c r="A90" s="1">
        <v>23193</v>
      </c>
      <c r="B90" s="2">
        <v>31.8</v>
      </c>
      <c r="C90" s="7">
        <v>4051</v>
      </c>
      <c r="D90" s="7">
        <v>71956</v>
      </c>
      <c r="E90"/>
      <c r="F90"/>
      <c r="G90" s="7">
        <f>YEAR(A90)</f>
        <v>1963</v>
      </c>
      <c r="H90" s="7">
        <f>ROUND((MONTH(A90)+1)/3,0)</f>
        <v>3</v>
      </c>
      <c r="I90">
        <f t="shared" si="1"/>
        <v>7855</v>
      </c>
      <c r="J90" s="1">
        <v>25020</v>
      </c>
      <c r="K90" s="10">
        <v>5.8</v>
      </c>
      <c r="L90" s="2">
        <v>19.703</v>
      </c>
      <c r="M90" s="2">
        <v>18.456</v>
      </c>
      <c r="N90" s="6">
        <v>3.7</v>
      </c>
      <c r="O90" s="6">
        <v>3.3</v>
      </c>
      <c r="P90" s="13">
        <v>17.884</v>
      </c>
    </row>
    <row r="91" spans="1:16" ht="12.75">
      <c r="A91" s="1">
        <v>23224</v>
      </c>
      <c r="B91" s="2">
        <v>31.9</v>
      </c>
      <c r="C91" s="7">
        <v>3878</v>
      </c>
      <c r="D91" s="7">
        <v>71786</v>
      </c>
      <c r="E91"/>
      <c r="F91"/>
      <c r="G91" s="7">
        <f>YEAR(A91)</f>
        <v>1963</v>
      </c>
      <c r="H91" s="7">
        <f>ROUND((MONTH(A91)+1)/3,0)</f>
        <v>3</v>
      </c>
      <c r="I91">
        <f t="shared" si="1"/>
        <v>7855</v>
      </c>
      <c r="J91" s="1">
        <v>25112</v>
      </c>
      <c r="K91" s="10">
        <v>5.81</v>
      </c>
      <c r="L91" s="2">
        <v>19.981</v>
      </c>
      <c r="M91" s="2">
        <v>18.606</v>
      </c>
      <c r="N91" s="6">
        <v>3.6</v>
      </c>
      <c r="O91" s="6">
        <v>2.3</v>
      </c>
      <c r="P91" s="13">
        <v>17.9</v>
      </c>
    </row>
    <row r="92" spans="1:16" ht="12.75">
      <c r="A92" s="1">
        <v>23255</v>
      </c>
      <c r="B92" s="2">
        <v>31.9</v>
      </c>
      <c r="C92" s="7">
        <v>3957</v>
      </c>
      <c r="D92" s="7">
        <v>72131</v>
      </c>
      <c r="E92"/>
      <c r="F92"/>
      <c r="G92" s="7">
        <f>YEAR(A92)</f>
        <v>1963</v>
      </c>
      <c r="H92" s="7">
        <f>ROUND((MONTH(A92)+1)/3,0)</f>
        <v>3</v>
      </c>
      <c r="I92">
        <f t="shared" si="1"/>
        <v>7855</v>
      </c>
      <c r="J92" s="1">
        <v>25204</v>
      </c>
      <c r="K92" s="10">
        <v>5.82</v>
      </c>
      <c r="L92" s="2">
        <v>20.187</v>
      </c>
      <c r="M92" s="2">
        <v>18.715</v>
      </c>
      <c r="N92" s="6">
        <v>3.1</v>
      </c>
      <c r="O92" s="6">
        <v>1.2</v>
      </c>
      <c r="P92" s="13">
        <v>17.932</v>
      </c>
    </row>
    <row r="93" spans="1:16" ht="12.75">
      <c r="A93" s="1">
        <v>23285</v>
      </c>
      <c r="B93" s="2">
        <v>32</v>
      </c>
      <c r="C93" s="7">
        <v>3987</v>
      </c>
      <c r="D93" s="7">
        <v>72281</v>
      </c>
      <c r="E93"/>
      <c r="F93"/>
      <c r="G93" s="7">
        <f>YEAR(A93)</f>
        <v>1963</v>
      </c>
      <c r="H93" s="7">
        <f>ROUND((MONTH(A93)+1)/3,0)</f>
        <v>4</v>
      </c>
      <c r="I93">
        <f t="shared" si="1"/>
        <v>7856</v>
      </c>
      <c r="J93" s="1">
        <v>25294</v>
      </c>
      <c r="K93" s="10">
        <v>5.84</v>
      </c>
      <c r="L93" s="2">
        <v>20.444</v>
      </c>
      <c r="M93" s="2">
        <v>18.786</v>
      </c>
      <c r="N93" s="6">
        <v>3.9</v>
      </c>
      <c r="O93" s="6">
        <v>-0.9</v>
      </c>
      <c r="P93" s="13">
        <v>17.972</v>
      </c>
    </row>
    <row r="94" spans="1:16" ht="12.75">
      <c r="A94" s="1">
        <v>23316</v>
      </c>
      <c r="B94" s="2">
        <v>32</v>
      </c>
      <c r="C94" s="7">
        <v>4151</v>
      </c>
      <c r="D94" s="7">
        <v>72418</v>
      </c>
      <c r="E94"/>
      <c r="F94"/>
      <c r="G94" s="7">
        <f>YEAR(A94)</f>
        <v>1963</v>
      </c>
      <c r="H94" s="7">
        <f>ROUND((MONTH(A94)+1)/3,0)</f>
        <v>4</v>
      </c>
      <c r="I94">
        <f t="shared" si="1"/>
        <v>7856</v>
      </c>
      <c r="J94" s="1">
        <v>25385</v>
      </c>
      <c r="K94" s="10">
        <v>5.85</v>
      </c>
      <c r="L94" s="2">
        <v>20.731</v>
      </c>
      <c r="M94" s="2">
        <v>18.893</v>
      </c>
      <c r="N94" s="6">
        <v>3.7</v>
      </c>
      <c r="O94" s="6">
        <v>-1</v>
      </c>
      <c r="P94" s="13">
        <v>17.989</v>
      </c>
    </row>
    <row r="95" spans="1:16" ht="12.75">
      <c r="A95" s="1">
        <v>23346</v>
      </c>
      <c r="B95" s="2">
        <v>32.1</v>
      </c>
      <c r="C95" s="7">
        <v>3975</v>
      </c>
      <c r="D95" s="7">
        <v>72188</v>
      </c>
      <c r="E95"/>
      <c r="F95"/>
      <c r="G95" s="7">
        <f>YEAR(A95)</f>
        <v>1963</v>
      </c>
      <c r="H95" s="7">
        <f>ROUND((MONTH(A95)+1)/3,0)</f>
        <v>4</v>
      </c>
      <c r="I95">
        <f t="shared" si="1"/>
        <v>7856</v>
      </c>
      <c r="J95" s="1">
        <v>25477</v>
      </c>
      <c r="K95" s="10">
        <v>5.86</v>
      </c>
      <c r="L95" s="2">
        <v>20.998</v>
      </c>
      <c r="M95" s="2">
        <v>19.532</v>
      </c>
      <c r="N95" s="6">
        <v>3.7</v>
      </c>
      <c r="O95" s="6">
        <v>-1.2</v>
      </c>
      <c r="P95" s="13">
        <v>18.014</v>
      </c>
    </row>
    <row r="96" spans="1:16" ht="12.75">
      <c r="A96" s="1">
        <v>23377</v>
      </c>
      <c r="B96" s="2">
        <v>32.2</v>
      </c>
      <c r="C96" s="7">
        <v>4029</v>
      </c>
      <c r="D96" s="7">
        <v>72356</v>
      </c>
      <c r="E96" s="10">
        <v>2.5</v>
      </c>
      <c r="F96" s="10"/>
      <c r="G96" s="7">
        <f>YEAR(A96)</f>
        <v>1964</v>
      </c>
      <c r="H96" s="7">
        <f>ROUND((MONTH(A96)+1)/3,0)</f>
        <v>1</v>
      </c>
      <c r="I96">
        <f t="shared" si="1"/>
        <v>7857</v>
      </c>
      <c r="J96" s="1">
        <v>25569</v>
      </c>
      <c r="K96" s="10">
        <v>5.88</v>
      </c>
      <c r="L96" s="2">
        <v>21.294</v>
      </c>
      <c r="M96" s="2">
        <v>19.758</v>
      </c>
      <c r="N96" s="6">
        <v>3.7</v>
      </c>
      <c r="O96" s="6">
        <v>-2</v>
      </c>
      <c r="P96" s="13">
        <v>18.039</v>
      </c>
    </row>
    <row r="97" spans="1:16" ht="12.75">
      <c r="A97" s="1">
        <v>23408</v>
      </c>
      <c r="B97" s="2">
        <v>32.2</v>
      </c>
      <c r="C97" s="7">
        <v>3932</v>
      </c>
      <c r="D97" s="7">
        <v>72683</v>
      </c>
      <c r="E97" s="10">
        <v>2.5</v>
      </c>
      <c r="F97" s="10"/>
      <c r="G97" s="7">
        <f>YEAR(A97)</f>
        <v>1964</v>
      </c>
      <c r="H97" s="7">
        <f>ROUND((MONTH(A97)+1)/3,0)</f>
        <v>1</v>
      </c>
      <c r="I97">
        <f t="shared" si="1"/>
        <v>7857</v>
      </c>
      <c r="J97" s="1">
        <v>25659</v>
      </c>
      <c r="K97" s="10">
        <v>5.89</v>
      </c>
      <c r="L97" s="2">
        <v>21.591</v>
      </c>
      <c r="M97" s="2">
        <v>19.959</v>
      </c>
      <c r="N97" s="6">
        <v>3.8</v>
      </c>
      <c r="O97" s="6">
        <v>-0.3</v>
      </c>
      <c r="P97" s="13">
        <v>18.074</v>
      </c>
    </row>
    <row r="98" spans="1:16" ht="12.75">
      <c r="A98" s="1">
        <v>23437</v>
      </c>
      <c r="B98" s="2">
        <v>32.2</v>
      </c>
      <c r="C98" s="7">
        <v>3950</v>
      </c>
      <c r="D98" s="7">
        <v>72713</v>
      </c>
      <c r="E98" s="10">
        <v>2.5</v>
      </c>
      <c r="F98" s="10"/>
      <c r="G98" s="7">
        <f>YEAR(A98)</f>
        <v>1964</v>
      </c>
      <c r="H98" s="7">
        <f>ROUND((MONTH(A98)+1)/3,0)</f>
        <v>1</v>
      </c>
      <c r="I98">
        <f t="shared" si="1"/>
        <v>7857</v>
      </c>
      <c r="J98" s="1">
        <v>25750</v>
      </c>
      <c r="K98" s="10">
        <v>5.9</v>
      </c>
      <c r="L98" s="2">
        <v>21.768</v>
      </c>
      <c r="M98" s="2">
        <v>20.576</v>
      </c>
      <c r="N98" s="6">
        <v>3.8</v>
      </c>
      <c r="O98" s="6">
        <v>0.9</v>
      </c>
      <c r="P98" s="13">
        <v>18.09</v>
      </c>
    </row>
    <row r="99" spans="1:16" ht="12.75">
      <c r="A99" s="1">
        <v>23468</v>
      </c>
      <c r="B99" s="2">
        <v>32.2</v>
      </c>
      <c r="C99" s="7">
        <v>3918</v>
      </c>
      <c r="D99" s="7">
        <v>73274</v>
      </c>
      <c r="E99" s="10">
        <v>2.52</v>
      </c>
      <c r="F99" s="10"/>
      <c r="G99" s="7">
        <f>YEAR(A99)</f>
        <v>1964</v>
      </c>
      <c r="H99" s="7">
        <f>ROUND((MONTH(A99)+1)/3,0)</f>
        <v>2</v>
      </c>
      <c r="I99">
        <f t="shared" si="1"/>
        <v>7858</v>
      </c>
      <c r="J99" s="1">
        <v>25842</v>
      </c>
      <c r="K99" s="10">
        <v>5.91</v>
      </c>
      <c r="L99" s="2">
        <v>22.056</v>
      </c>
      <c r="M99" s="2">
        <v>20.815</v>
      </c>
      <c r="N99" s="6">
        <v>3.9</v>
      </c>
      <c r="O99" s="6">
        <v>0.7</v>
      </c>
      <c r="P99" s="13">
        <v>18.107</v>
      </c>
    </row>
    <row r="100" spans="1:16" ht="12.75">
      <c r="A100" s="1">
        <v>23498</v>
      </c>
      <c r="B100" s="2">
        <v>32.2</v>
      </c>
      <c r="C100" s="7">
        <v>3764</v>
      </c>
      <c r="D100" s="7">
        <v>73395</v>
      </c>
      <c r="E100" s="10">
        <v>2.52</v>
      </c>
      <c r="F100" s="10"/>
      <c r="G100" s="7">
        <f>YEAR(A100)</f>
        <v>1964</v>
      </c>
      <c r="H100" s="7">
        <f>ROUND((MONTH(A100)+1)/3,0)</f>
        <v>2</v>
      </c>
      <c r="I100">
        <f t="shared" si="1"/>
        <v>7858</v>
      </c>
      <c r="J100" s="1">
        <v>25934</v>
      </c>
      <c r="K100" s="10">
        <v>5.92</v>
      </c>
      <c r="L100" s="2">
        <v>22.391</v>
      </c>
      <c r="M100" s="2">
        <v>21.188</v>
      </c>
      <c r="N100" s="6">
        <v>3.8</v>
      </c>
      <c r="O100" s="6">
        <v>3.9</v>
      </c>
      <c r="P100" s="13">
        <v>18.123</v>
      </c>
    </row>
    <row r="101" spans="1:16" ht="12.75">
      <c r="A101" s="1">
        <v>23529</v>
      </c>
      <c r="B101" s="2">
        <v>32.3</v>
      </c>
      <c r="C101" s="7">
        <v>3814</v>
      </c>
      <c r="D101" s="7">
        <v>73032</v>
      </c>
      <c r="E101" s="10">
        <v>2.53</v>
      </c>
      <c r="F101" s="10"/>
      <c r="G101" s="7">
        <f>YEAR(A101)</f>
        <v>1964</v>
      </c>
      <c r="H101" s="7">
        <f>ROUND((MONTH(A101)+1)/3,0)</f>
        <v>2</v>
      </c>
      <c r="I101">
        <f t="shared" si="1"/>
        <v>7858</v>
      </c>
      <c r="J101" s="1">
        <v>26024</v>
      </c>
      <c r="K101" s="10">
        <v>5.93</v>
      </c>
      <c r="L101" s="2">
        <v>22.685</v>
      </c>
      <c r="M101" s="2">
        <v>21.134</v>
      </c>
      <c r="N101" s="6">
        <v>4.1</v>
      </c>
      <c r="O101" s="6">
        <v>3.3</v>
      </c>
      <c r="P101" s="13">
        <v>18.136</v>
      </c>
    </row>
    <row r="102" spans="1:16" ht="12.75">
      <c r="A102" s="1">
        <v>23559</v>
      </c>
      <c r="B102" s="2">
        <v>32.3</v>
      </c>
      <c r="C102" s="7">
        <v>3608</v>
      </c>
      <c r="D102" s="7">
        <v>73007</v>
      </c>
      <c r="E102" s="10">
        <v>2.53</v>
      </c>
      <c r="F102" s="10"/>
      <c r="G102" s="7">
        <f>YEAR(A102)</f>
        <v>1964</v>
      </c>
      <c r="H102" s="7">
        <f>ROUND((MONTH(A102)+1)/3,0)</f>
        <v>3</v>
      </c>
      <c r="I102">
        <f t="shared" si="1"/>
        <v>7859</v>
      </c>
      <c r="J102" s="1">
        <v>26115</v>
      </c>
      <c r="K102" s="10">
        <v>5.95</v>
      </c>
      <c r="L102" s="2">
        <v>22.916</v>
      </c>
      <c r="M102" s="2">
        <v>21.36</v>
      </c>
      <c r="N102" s="6">
        <v>4.2</v>
      </c>
      <c r="O102" s="6">
        <v>3</v>
      </c>
      <c r="P102" s="13">
        <v>18.154</v>
      </c>
    </row>
    <row r="103" spans="1:16" ht="12.75">
      <c r="A103" s="1">
        <v>23590</v>
      </c>
      <c r="B103" s="2">
        <v>32.3</v>
      </c>
      <c r="C103" s="7">
        <v>3655</v>
      </c>
      <c r="D103" s="7">
        <v>73118</v>
      </c>
      <c r="E103" s="10">
        <v>2.55</v>
      </c>
      <c r="F103" s="10"/>
      <c r="G103" s="7">
        <f>YEAR(A103)</f>
        <v>1964</v>
      </c>
      <c r="H103" s="7">
        <f>ROUND((MONTH(A103)+1)/3,0)</f>
        <v>3</v>
      </c>
      <c r="I103">
        <f t="shared" si="1"/>
        <v>7859</v>
      </c>
      <c r="J103" s="1">
        <v>26207</v>
      </c>
      <c r="K103" s="10">
        <v>5.97</v>
      </c>
      <c r="L103" s="2">
        <v>23.107</v>
      </c>
      <c r="M103" s="2">
        <v>21.602</v>
      </c>
      <c r="N103" s="6">
        <v>3.8</v>
      </c>
      <c r="O103" s="6">
        <v>3.5</v>
      </c>
      <c r="P103" s="13">
        <v>18.177</v>
      </c>
    </row>
    <row r="104" spans="1:16" ht="12.75">
      <c r="A104" s="1">
        <v>23621</v>
      </c>
      <c r="B104" s="2">
        <v>32.3</v>
      </c>
      <c r="C104" s="7">
        <v>3712</v>
      </c>
      <c r="D104" s="7">
        <v>73290</v>
      </c>
      <c r="E104" s="10">
        <v>2.55</v>
      </c>
      <c r="F104" s="10"/>
      <c r="G104" s="7">
        <f>YEAR(A104)</f>
        <v>1964</v>
      </c>
      <c r="H104" s="7">
        <f>ROUND((MONTH(A104)+1)/3,0)</f>
        <v>3</v>
      </c>
      <c r="I104">
        <f t="shared" si="1"/>
        <v>7859</v>
      </c>
      <c r="J104" s="1">
        <v>26299</v>
      </c>
      <c r="K104" s="10">
        <v>6</v>
      </c>
      <c r="L104" s="2">
        <v>23.458</v>
      </c>
      <c r="M104" s="2">
        <v>22.136</v>
      </c>
      <c r="N104" s="6">
        <v>4.5</v>
      </c>
      <c r="O104" s="6">
        <v>2.1</v>
      </c>
      <c r="P104" s="13">
        <v>18.185</v>
      </c>
    </row>
    <row r="105" spans="1:16" ht="12.75">
      <c r="A105" s="1">
        <v>23651</v>
      </c>
      <c r="B105" s="2">
        <v>32.4</v>
      </c>
      <c r="C105" s="7">
        <v>3726</v>
      </c>
      <c r="D105" s="7">
        <v>73308</v>
      </c>
      <c r="E105" s="10">
        <v>2.55</v>
      </c>
      <c r="F105" s="10"/>
      <c r="G105" s="7">
        <f>YEAR(A105)</f>
        <v>1964</v>
      </c>
      <c r="H105" s="7">
        <f>ROUND((MONTH(A105)+1)/3,0)</f>
        <v>4</v>
      </c>
      <c r="I105">
        <f t="shared" si="1"/>
        <v>7860</v>
      </c>
      <c r="J105" s="1">
        <v>26390</v>
      </c>
      <c r="K105" s="10">
        <v>6.02</v>
      </c>
      <c r="L105" s="2">
        <v>23.604</v>
      </c>
      <c r="M105" s="2">
        <v>22.81</v>
      </c>
      <c r="N105" s="6">
        <v>4.3</v>
      </c>
      <c r="O105" s="6">
        <v>3.8</v>
      </c>
      <c r="P105" s="13">
        <v>18.192</v>
      </c>
    </row>
    <row r="106" spans="1:16" ht="12.75">
      <c r="A106" s="1">
        <v>23682</v>
      </c>
      <c r="B106" s="2">
        <v>32.5</v>
      </c>
      <c r="C106" s="7">
        <v>3551</v>
      </c>
      <c r="D106" s="7">
        <v>73286</v>
      </c>
      <c r="E106" s="10">
        <v>2.56</v>
      </c>
      <c r="F106" s="10"/>
      <c r="G106" s="7">
        <f>YEAR(A106)</f>
        <v>1964</v>
      </c>
      <c r="H106" s="7">
        <f>ROUND((MONTH(A106)+1)/3,0)</f>
        <v>4</v>
      </c>
      <c r="I106">
        <f t="shared" si="1"/>
        <v>7860</v>
      </c>
      <c r="J106" s="1">
        <v>26481</v>
      </c>
      <c r="K106" s="10">
        <v>6.05</v>
      </c>
      <c r="L106" s="2">
        <v>23.83</v>
      </c>
      <c r="M106" s="2">
        <v>23.169</v>
      </c>
      <c r="N106" s="6">
        <v>4.4</v>
      </c>
      <c r="O106" s="6">
        <v>3.6</v>
      </c>
      <c r="P106" s="13">
        <v>18.218</v>
      </c>
    </row>
    <row r="107" spans="1:16" ht="12.75">
      <c r="A107" s="1">
        <v>23712</v>
      </c>
      <c r="B107" s="2">
        <v>32.5</v>
      </c>
      <c r="C107" s="7">
        <v>3651</v>
      </c>
      <c r="D107" s="7">
        <v>73465</v>
      </c>
      <c r="E107" s="10">
        <v>2.58</v>
      </c>
      <c r="F107" s="10"/>
      <c r="G107" s="7">
        <f>YEAR(A107)</f>
        <v>1964</v>
      </c>
      <c r="H107" s="7">
        <f>ROUND((MONTH(A107)+1)/3,0)</f>
        <v>4</v>
      </c>
      <c r="I107">
        <f t="shared" si="1"/>
        <v>7860</v>
      </c>
      <c r="J107" s="1">
        <v>26573</v>
      </c>
      <c r="K107" s="10">
        <v>6.07</v>
      </c>
      <c r="L107" s="2">
        <v>24.134</v>
      </c>
      <c r="M107" s="2">
        <v>23.667</v>
      </c>
      <c r="N107" s="6">
        <v>4.6</v>
      </c>
      <c r="O107" s="6">
        <v>4.8</v>
      </c>
      <c r="P107" s="13">
        <v>18.244</v>
      </c>
    </row>
    <row r="108" spans="1:16" ht="12.75">
      <c r="A108" s="1">
        <v>23743</v>
      </c>
      <c r="B108" s="2">
        <v>32.6</v>
      </c>
      <c r="C108" s="7">
        <v>3572</v>
      </c>
      <c r="D108" s="7">
        <v>73569</v>
      </c>
      <c r="E108" s="10">
        <v>2.58</v>
      </c>
      <c r="F108" s="10"/>
      <c r="G108" s="7">
        <f>YEAR(A108)</f>
        <v>1965</v>
      </c>
      <c r="H108" s="7">
        <f>ROUND((MONTH(A108)+1)/3,0)</f>
        <v>1</v>
      </c>
      <c r="I108">
        <f t="shared" si="1"/>
        <v>7861</v>
      </c>
      <c r="J108" s="1">
        <v>26665</v>
      </c>
      <c r="K108" s="10">
        <v>6.1</v>
      </c>
      <c r="L108" s="2">
        <v>24.412</v>
      </c>
      <c r="M108" s="2">
        <v>24.408</v>
      </c>
      <c r="N108" s="6">
        <v>4.8</v>
      </c>
      <c r="O108" s="6">
        <v>5.4</v>
      </c>
      <c r="P108" s="13">
        <v>18.268</v>
      </c>
    </row>
    <row r="109" spans="1:16" ht="12.75">
      <c r="A109" s="1">
        <v>23774</v>
      </c>
      <c r="B109" s="2">
        <v>32.6</v>
      </c>
      <c r="C109" s="7">
        <v>3730</v>
      </c>
      <c r="D109" s="7">
        <v>73857</v>
      </c>
      <c r="E109" s="10">
        <v>2.59</v>
      </c>
      <c r="F109" s="10"/>
      <c r="G109" s="7">
        <f>YEAR(A109)</f>
        <v>1965</v>
      </c>
      <c r="H109" s="7">
        <f>ROUND((MONTH(A109)+1)/3,0)</f>
        <v>1</v>
      </c>
      <c r="I109">
        <f t="shared" si="1"/>
        <v>7861</v>
      </c>
      <c r="J109" s="1">
        <v>26755</v>
      </c>
      <c r="K109" s="10">
        <v>6.12</v>
      </c>
      <c r="L109" s="2">
        <v>24.787</v>
      </c>
      <c r="M109" s="2">
        <v>26.392</v>
      </c>
      <c r="N109" s="6">
        <v>5</v>
      </c>
      <c r="O109" s="6">
        <v>3.4</v>
      </c>
      <c r="P109" s="13">
        <v>18.291</v>
      </c>
    </row>
    <row r="110" spans="1:16" ht="12.75">
      <c r="A110" s="1">
        <v>23802</v>
      </c>
      <c r="B110" s="2">
        <v>32.6</v>
      </c>
      <c r="C110" s="7">
        <v>3510</v>
      </c>
      <c r="D110" s="7">
        <v>73949</v>
      </c>
      <c r="E110" s="10">
        <v>2.6</v>
      </c>
      <c r="F110" s="10"/>
      <c r="G110" s="7">
        <f>YEAR(A110)</f>
        <v>1965</v>
      </c>
      <c r="H110" s="7">
        <f>ROUND((MONTH(A110)+1)/3,0)</f>
        <v>1</v>
      </c>
      <c r="I110">
        <f t="shared" si="1"/>
        <v>7861</v>
      </c>
      <c r="J110" s="1">
        <v>26846</v>
      </c>
      <c r="K110" s="10">
        <v>6.14</v>
      </c>
      <c r="L110" s="2">
        <v>25.27</v>
      </c>
      <c r="M110" s="2">
        <v>27.595</v>
      </c>
      <c r="N110" s="6">
        <v>5</v>
      </c>
      <c r="O110" s="6">
        <v>1.9</v>
      </c>
      <c r="P110" s="13">
        <v>18.301</v>
      </c>
    </row>
    <row r="111" spans="1:16" ht="12.75">
      <c r="A111" s="1">
        <v>23833</v>
      </c>
      <c r="B111" s="2">
        <v>32.7</v>
      </c>
      <c r="C111" s="7">
        <v>3595</v>
      </c>
      <c r="D111" s="7">
        <v>74228</v>
      </c>
      <c r="E111" s="10">
        <v>2.6</v>
      </c>
      <c r="F111" s="10"/>
      <c r="G111" s="7">
        <f>YEAR(A111)</f>
        <v>1965</v>
      </c>
      <c r="H111" s="7">
        <f>ROUND((MONTH(A111)+1)/3,0)</f>
        <v>2</v>
      </c>
      <c r="I111">
        <f t="shared" si="1"/>
        <v>7862</v>
      </c>
      <c r="J111" s="1">
        <v>26938</v>
      </c>
      <c r="K111" s="10">
        <v>6.15</v>
      </c>
      <c r="L111" s="2">
        <v>25.773</v>
      </c>
      <c r="M111" s="2">
        <v>29.928</v>
      </c>
      <c r="N111" s="6">
        <v>5.3</v>
      </c>
      <c r="O111" s="6">
        <v>0.3</v>
      </c>
      <c r="P111" s="13">
        <v>18.323</v>
      </c>
    </row>
    <row r="112" spans="1:16" ht="12.75">
      <c r="A112" s="1">
        <v>23863</v>
      </c>
      <c r="B112" s="2">
        <v>32.7</v>
      </c>
      <c r="C112" s="7">
        <v>3432</v>
      </c>
      <c r="D112" s="7">
        <v>74466</v>
      </c>
      <c r="E112" s="10">
        <v>2.62</v>
      </c>
      <c r="F112" s="10"/>
      <c r="G112" s="7">
        <f>YEAR(A112)</f>
        <v>1965</v>
      </c>
      <c r="H112" s="7">
        <f>ROUND((MONTH(A112)+1)/3,0)</f>
        <v>2</v>
      </c>
      <c r="I112">
        <f t="shared" si="1"/>
        <v>7862</v>
      </c>
      <c r="J112" s="1">
        <v>27030</v>
      </c>
      <c r="K112" s="10">
        <v>6.16</v>
      </c>
      <c r="L112" s="2">
        <v>26.26</v>
      </c>
      <c r="M112" s="2">
        <v>35.427</v>
      </c>
      <c r="N112" s="6">
        <v>6</v>
      </c>
      <c r="O112" s="6">
        <v>-2.8</v>
      </c>
      <c r="P112" s="13">
        <v>18.357</v>
      </c>
    </row>
    <row r="113" spans="1:16" ht="12.75">
      <c r="A113" s="1">
        <v>23894</v>
      </c>
      <c r="B113" s="2">
        <v>32.7</v>
      </c>
      <c r="C113" s="7">
        <v>3387</v>
      </c>
      <c r="D113" s="7">
        <v>74412</v>
      </c>
      <c r="E113" s="10">
        <v>2.62</v>
      </c>
      <c r="F113" s="10"/>
      <c r="G113" s="7">
        <f>YEAR(A113)</f>
        <v>1965</v>
      </c>
      <c r="H113" s="7">
        <f>ROUND((MONTH(A113)+1)/3,0)</f>
        <v>2</v>
      </c>
      <c r="I113">
        <f t="shared" si="1"/>
        <v>7862</v>
      </c>
      <c r="J113" s="1">
        <v>27120</v>
      </c>
      <c r="K113" s="10">
        <v>6.17</v>
      </c>
      <c r="L113" s="2">
        <v>26.88</v>
      </c>
      <c r="M113" s="2">
        <v>40.11</v>
      </c>
      <c r="N113" s="6">
        <v>7</v>
      </c>
      <c r="O113" s="6">
        <v>-3.3</v>
      </c>
      <c r="P113" s="13">
        <v>18.352</v>
      </c>
    </row>
    <row r="114" spans="1:16" ht="12.75">
      <c r="A114" s="1">
        <v>23924</v>
      </c>
      <c r="B114" s="2">
        <v>32.7</v>
      </c>
      <c r="C114" s="7">
        <v>3301</v>
      </c>
      <c r="D114" s="7">
        <v>74761</v>
      </c>
      <c r="E114" s="10">
        <v>2.63</v>
      </c>
      <c r="F114" s="10"/>
      <c r="G114" s="7">
        <f>YEAR(A114)</f>
        <v>1965</v>
      </c>
      <c r="H114" s="7">
        <f>ROUND((MONTH(A114)+1)/3,0)</f>
        <v>3</v>
      </c>
      <c r="I114">
        <f t="shared" si="1"/>
        <v>7863</v>
      </c>
      <c r="J114" s="1">
        <v>27211</v>
      </c>
      <c r="K114" s="10">
        <v>6.17</v>
      </c>
      <c r="L114" s="2">
        <v>27.668</v>
      </c>
      <c r="M114" s="2">
        <v>42.43</v>
      </c>
      <c r="N114" s="6">
        <v>7.1</v>
      </c>
      <c r="O114" s="6">
        <v>-3.7</v>
      </c>
      <c r="P114" s="13">
        <v>18.37</v>
      </c>
    </row>
    <row r="115" spans="1:16" ht="12.75">
      <c r="A115" s="1">
        <v>23955</v>
      </c>
      <c r="B115" s="2">
        <v>32.7</v>
      </c>
      <c r="C115" s="7">
        <v>3254</v>
      </c>
      <c r="D115" s="7">
        <v>74616</v>
      </c>
      <c r="E115" s="10">
        <v>2.64</v>
      </c>
      <c r="F115" s="10"/>
      <c r="G115" s="7">
        <f>YEAR(A115)</f>
        <v>1965</v>
      </c>
      <c r="H115" s="7">
        <f>ROUND((MONTH(A115)+1)/3,0)</f>
        <v>3</v>
      </c>
      <c r="I115">
        <f t="shared" si="1"/>
        <v>7863</v>
      </c>
      <c r="J115" s="1">
        <v>27303</v>
      </c>
      <c r="K115" s="10">
        <v>6.17</v>
      </c>
      <c r="L115" s="2">
        <v>28.482</v>
      </c>
      <c r="M115" s="2">
        <v>43.851</v>
      </c>
      <c r="N115" s="6">
        <v>7</v>
      </c>
      <c r="O115" s="6">
        <v>-2.6</v>
      </c>
      <c r="P115" s="13">
        <v>18.405</v>
      </c>
    </row>
    <row r="116" spans="1:16" ht="12.75">
      <c r="A116" s="1">
        <v>23986</v>
      </c>
      <c r="B116" s="2">
        <v>32.8</v>
      </c>
      <c r="C116" s="7">
        <v>3216</v>
      </c>
      <c r="D116" s="7">
        <v>74502</v>
      </c>
      <c r="E116" s="10">
        <v>2.65</v>
      </c>
      <c r="F116" s="10"/>
      <c r="G116" s="7">
        <f>YEAR(A116)</f>
        <v>1965</v>
      </c>
      <c r="H116" s="7">
        <f>ROUND((MONTH(A116)+1)/3,0)</f>
        <v>3</v>
      </c>
      <c r="I116">
        <f t="shared" si="1"/>
        <v>7863</v>
      </c>
      <c r="J116" s="1">
        <v>27395</v>
      </c>
      <c r="K116" s="10">
        <v>6.17</v>
      </c>
      <c r="L116" s="2">
        <v>29.129</v>
      </c>
      <c r="M116" s="2">
        <v>44.63</v>
      </c>
      <c r="N116" s="6">
        <v>6.2</v>
      </c>
      <c r="O116" s="6">
        <v>-1.7</v>
      </c>
      <c r="P116" s="13">
        <v>18.427</v>
      </c>
    </row>
    <row r="117" spans="1:16" ht="12.75">
      <c r="A117" s="1">
        <v>24016</v>
      </c>
      <c r="B117" s="2">
        <v>32.8</v>
      </c>
      <c r="C117" s="7">
        <v>3143</v>
      </c>
      <c r="D117" s="7">
        <v>74838</v>
      </c>
      <c r="E117" s="10">
        <v>2.66</v>
      </c>
      <c r="F117" s="10"/>
      <c r="G117" s="7">
        <f>YEAR(A117)</f>
        <v>1965</v>
      </c>
      <c r="H117" s="7">
        <f>ROUND((MONTH(A117)+1)/3,0)</f>
        <v>4</v>
      </c>
      <c r="I117">
        <f t="shared" si="1"/>
        <v>7864</v>
      </c>
      <c r="J117" s="1">
        <v>27485</v>
      </c>
      <c r="K117" s="10">
        <v>6.17</v>
      </c>
      <c r="L117" s="2">
        <v>29.562</v>
      </c>
      <c r="M117" s="2">
        <v>44.609</v>
      </c>
      <c r="N117" s="6">
        <v>5.6</v>
      </c>
      <c r="O117" s="6">
        <v>0.3</v>
      </c>
      <c r="P117" s="13">
        <v>18.42</v>
      </c>
    </row>
    <row r="118" spans="1:16" ht="12.75">
      <c r="A118" s="1">
        <v>24047</v>
      </c>
      <c r="B118" s="2">
        <v>32.9</v>
      </c>
      <c r="C118" s="7">
        <v>3073</v>
      </c>
      <c r="D118" s="7">
        <v>74797</v>
      </c>
      <c r="E118" s="10">
        <v>2.67</v>
      </c>
      <c r="F118" s="10"/>
      <c r="G118" s="7">
        <f>YEAR(A118)</f>
        <v>1965</v>
      </c>
      <c r="H118" s="7">
        <f>ROUND((MONTH(A118)+1)/3,0)</f>
        <v>4</v>
      </c>
      <c r="I118">
        <f t="shared" si="1"/>
        <v>7864</v>
      </c>
      <c r="J118" s="1">
        <v>27576</v>
      </c>
      <c r="K118" s="10">
        <v>6.17</v>
      </c>
      <c r="L118" s="2">
        <v>30.084</v>
      </c>
      <c r="M118" s="2">
        <v>43.256</v>
      </c>
      <c r="N118" s="6">
        <v>5.8</v>
      </c>
      <c r="O118" s="6">
        <v>3.1</v>
      </c>
      <c r="P118" s="13">
        <v>18.455</v>
      </c>
    </row>
    <row r="119" spans="1:16" ht="12.75">
      <c r="A119" s="1">
        <v>24077</v>
      </c>
      <c r="B119" s="2">
        <v>33</v>
      </c>
      <c r="C119" s="7">
        <v>3031</v>
      </c>
      <c r="D119" s="7">
        <v>75093</v>
      </c>
      <c r="E119" s="10">
        <v>2.68</v>
      </c>
      <c r="F119" s="10"/>
      <c r="G119" s="7">
        <f>YEAR(A119)</f>
        <v>1965</v>
      </c>
      <c r="H119" s="7">
        <f>ROUND((MONTH(A119)+1)/3,0)</f>
        <v>4</v>
      </c>
      <c r="I119">
        <f t="shared" si="1"/>
        <v>7864</v>
      </c>
      <c r="J119" s="1">
        <v>27668</v>
      </c>
      <c r="K119" s="10">
        <v>6.18</v>
      </c>
      <c r="L119" s="2">
        <v>30.587</v>
      </c>
      <c r="M119" s="2">
        <v>43.133</v>
      </c>
      <c r="N119" s="6">
        <v>5.9</v>
      </c>
      <c r="O119" s="6">
        <v>3.5</v>
      </c>
      <c r="P119" s="13">
        <v>18.511</v>
      </c>
    </row>
    <row r="120" spans="1:16" ht="12.75">
      <c r="A120" s="1">
        <v>24108</v>
      </c>
      <c r="B120" s="2">
        <v>33</v>
      </c>
      <c r="C120" s="7">
        <v>2988</v>
      </c>
      <c r="D120" s="7">
        <v>75186</v>
      </c>
      <c r="E120" s="10">
        <v>2.68</v>
      </c>
      <c r="F120" s="10"/>
      <c r="G120" s="7">
        <f>YEAR(A120)</f>
        <v>1966</v>
      </c>
      <c r="H120" s="7">
        <f>ROUND((MONTH(A120)+1)/3,0)</f>
        <v>1</v>
      </c>
      <c r="I120">
        <f t="shared" si="1"/>
        <v>7865</v>
      </c>
      <c r="J120" s="1">
        <v>27760</v>
      </c>
      <c r="K120" s="10">
        <v>6.19</v>
      </c>
      <c r="L120" s="2">
        <v>30.911</v>
      </c>
      <c r="M120" s="2">
        <v>43.933</v>
      </c>
      <c r="N120" s="6">
        <v>6.2</v>
      </c>
      <c r="O120" s="6">
        <v>5.4</v>
      </c>
      <c r="P120" s="13">
        <v>18.516</v>
      </c>
    </row>
    <row r="121" spans="1:16" ht="12.75">
      <c r="A121" s="1">
        <v>24139</v>
      </c>
      <c r="B121" s="2">
        <v>33.1</v>
      </c>
      <c r="C121" s="7">
        <v>2820</v>
      </c>
      <c r="D121" s="7">
        <v>74954</v>
      </c>
      <c r="E121" s="10">
        <v>2.69</v>
      </c>
      <c r="F121" s="10"/>
      <c r="G121" s="7">
        <f>YEAR(A121)</f>
        <v>1966</v>
      </c>
      <c r="H121" s="7">
        <f>ROUND((MONTH(A121)+1)/3,0)</f>
        <v>1</v>
      </c>
      <c r="I121">
        <f t="shared" si="1"/>
        <v>7865</v>
      </c>
      <c r="J121" s="1">
        <v>27851</v>
      </c>
      <c r="K121" s="10">
        <v>6.2</v>
      </c>
      <c r="L121" s="2">
        <v>31.222</v>
      </c>
      <c r="M121" s="2">
        <v>44.709</v>
      </c>
      <c r="N121" s="6">
        <v>6.5</v>
      </c>
      <c r="O121" s="6">
        <v>4.1</v>
      </c>
      <c r="P121" s="13">
        <v>18.562</v>
      </c>
    </row>
    <row r="122" spans="1:16" ht="12.75">
      <c r="A122" s="1">
        <v>24167</v>
      </c>
      <c r="B122" s="2">
        <v>33.1</v>
      </c>
      <c r="C122" s="7">
        <v>2887</v>
      </c>
      <c r="D122" s="7">
        <v>75075</v>
      </c>
      <c r="E122" s="10">
        <v>2.7</v>
      </c>
      <c r="F122" s="10"/>
      <c r="G122" s="7">
        <f>YEAR(A122)</f>
        <v>1966</v>
      </c>
      <c r="H122" s="7">
        <f>ROUND((MONTH(A122)+1)/3,0)</f>
        <v>1</v>
      </c>
      <c r="I122">
        <f t="shared" si="1"/>
        <v>7865</v>
      </c>
      <c r="J122" s="1">
        <v>27942</v>
      </c>
      <c r="K122" s="10">
        <v>6.21</v>
      </c>
      <c r="L122" s="2">
        <v>31.626</v>
      </c>
      <c r="M122" s="2">
        <v>45.5</v>
      </c>
      <c r="N122" s="6">
        <v>6.8</v>
      </c>
      <c r="O122" s="6">
        <v>2.8</v>
      </c>
      <c r="P122" s="13">
        <v>18.585</v>
      </c>
    </row>
    <row r="123" spans="1:16" ht="12.75">
      <c r="A123" s="1">
        <v>24198</v>
      </c>
      <c r="B123" s="2">
        <v>33.3</v>
      </c>
      <c r="C123" s="7">
        <v>2828</v>
      </c>
      <c r="D123" s="7">
        <v>75338</v>
      </c>
      <c r="E123" s="10">
        <v>2.71</v>
      </c>
      <c r="F123" s="10"/>
      <c r="G123" s="7">
        <f>YEAR(A123)</f>
        <v>1966</v>
      </c>
      <c r="H123" s="7">
        <f>ROUND((MONTH(A123)+1)/3,0)</f>
        <v>2</v>
      </c>
      <c r="I123">
        <f t="shared" si="1"/>
        <v>7866</v>
      </c>
      <c r="J123" s="1">
        <v>28034</v>
      </c>
      <c r="K123" s="10">
        <v>6.21</v>
      </c>
      <c r="L123" s="2">
        <v>32.192</v>
      </c>
      <c r="M123" s="2">
        <v>45.916</v>
      </c>
      <c r="N123" s="6">
        <v>7</v>
      </c>
      <c r="O123" s="6">
        <v>2.2</v>
      </c>
      <c r="P123" s="13">
        <v>18.651</v>
      </c>
    </row>
    <row r="124" spans="1:16" ht="12.75">
      <c r="A124" s="1">
        <v>24228</v>
      </c>
      <c r="B124" s="2">
        <v>33.4</v>
      </c>
      <c r="C124" s="7">
        <v>2950</v>
      </c>
      <c r="D124" s="7">
        <v>75447</v>
      </c>
      <c r="E124" s="10">
        <v>2.72</v>
      </c>
      <c r="F124" s="10"/>
      <c r="G124" s="7">
        <f>YEAR(A124)</f>
        <v>1966</v>
      </c>
      <c r="H124" s="7">
        <f>ROUND((MONTH(A124)+1)/3,0)</f>
        <v>2</v>
      </c>
      <c r="I124">
        <f t="shared" si="1"/>
        <v>7866</v>
      </c>
      <c r="J124" s="1">
        <v>28126</v>
      </c>
      <c r="K124" s="10">
        <v>6.22</v>
      </c>
      <c r="L124" s="2">
        <v>32.711</v>
      </c>
      <c r="M124" s="2">
        <v>47.711</v>
      </c>
      <c r="N124" s="6">
        <v>7.4</v>
      </c>
      <c r="O124" s="6">
        <v>0.9</v>
      </c>
      <c r="P124" s="13">
        <v>18.701</v>
      </c>
    </row>
    <row r="125" spans="1:16" ht="12.75">
      <c r="A125" s="1">
        <v>24259</v>
      </c>
      <c r="B125" s="2">
        <v>33.5</v>
      </c>
      <c r="C125" s="7">
        <v>2872</v>
      </c>
      <c r="D125" s="7">
        <v>75647</v>
      </c>
      <c r="E125" s="10">
        <v>2.72</v>
      </c>
      <c r="F125" s="10"/>
      <c r="G125" s="7">
        <f>YEAR(A125)</f>
        <v>1966</v>
      </c>
      <c r="H125" s="7">
        <f>ROUND((MONTH(A125)+1)/3,0)</f>
        <v>2</v>
      </c>
      <c r="I125">
        <f t="shared" si="1"/>
        <v>7866</v>
      </c>
      <c r="J125" s="1">
        <v>28216</v>
      </c>
      <c r="K125" s="10">
        <v>6.23</v>
      </c>
      <c r="L125" s="2">
        <v>33.172</v>
      </c>
      <c r="M125" s="2">
        <v>49.134</v>
      </c>
      <c r="N125" s="6">
        <v>7.4</v>
      </c>
      <c r="O125" s="6">
        <v>1.2</v>
      </c>
      <c r="P125" s="13">
        <v>18.762</v>
      </c>
    </row>
    <row r="126" spans="1:16" ht="12.75">
      <c r="A126" s="1">
        <v>24289</v>
      </c>
      <c r="B126" s="2">
        <v>33.6</v>
      </c>
      <c r="C126" s="7">
        <v>2876</v>
      </c>
      <c r="D126" s="7">
        <v>75736</v>
      </c>
      <c r="E126" s="10">
        <v>2.74</v>
      </c>
      <c r="F126" s="10"/>
      <c r="G126" s="7">
        <f>YEAR(A126)</f>
        <v>1966</v>
      </c>
      <c r="H126" s="7">
        <f>ROUND((MONTH(A126)+1)/3,0)</f>
        <v>3</v>
      </c>
      <c r="I126">
        <f t="shared" si="1"/>
        <v>7867</v>
      </c>
      <c r="J126" s="1">
        <v>28307</v>
      </c>
      <c r="K126" s="10">
        <v>6.24</v>
      </c>
      <c r="L126" s="2">
        <v>33.576</v>
      </c>
      <c r="M126" s="2">
        <v>49.737</v>
      </c>
      <c r="N126" s="6">
        <v>7.2</v>
      </c>
      <c r="O126" s="6">
        <v>2</v>
      </c>
      <c r="P126" s="13">
        <v>18.817</v>
      </c>
    </row>
    <row r="127" spans="1:16" ht="12.75">
      <c r="A127" s="1">
        <v>24320</v>
      </c>
      <c r="B127" s="2">
        <v>33.7</v>
      </c>
      <c r="C127" s="7">
        <v>2900</v>
      </c>
      <c r="D127" s="7">
        <v>76046</v>
      </c>
      <c r="E127" s="10">
        <v>2.75</v>
      </c>
      <c r="F127" s="10"/>
      <c r="G127" s="7">
        <f>YEAR(A127)</f>
        <v>1966</v>
      </c>
      <c r="H127" s="7">
        <f>ROUND((MONTH(A127)+1)/3,0)</f>
        <v>3</v>
      </c>
      <c r="I127">
        <f t="shared" si="1"/>
        <v>7867</v>
      </c>
      <c r="J127" s="1">
        <v>28399</v>
      </c>
      <c r="K127" s="10">
        <v>6.25</v>
      </c>
      <c r="L127" s="2">
        <v>34.301</v>
      </c>
      <c r="M127" s="2">
        <v>50.123</v>
      </c>
      <c r="N127" s="6">
        <v>7.2</v>
      </c>
      <c r="O127" s="6">
        <v>0.5</v>
      </c>
      <c r="P127" s="13">
        <v>18.852</v>
      </c>
    </row>
    <row r="128" spans="1:16" ht="12.75">
      <c r="A128" s="1">
        <v>24351</v>
      </c>
      <c r="B128" s="2">
        <v>33.8</v>
      </c>
      <c r="C128" s="7">
        <v>2798</v>
      </c>
      <c r="D128" s="7">
        <v>76056</v>
      </c>
      <c r="E128" s="10">
        <v>2.76</v>
      </c>
      <c r="F128" s="10"/>
      <c r="G128" s="7">
        <f>YEAR(A128)</f>
        <v>1966</v>
      </c>
      <c r="H128" s="7">
        <f>ROUND((MONTH(A128)+1)/3,0)</f>
        <v>3</v>
      </c>
      <c r="I128">
        <f t="shared" si="1"/>
        <v>7867</v>
      </c>
      <c r="J128" s="1">
        <v>28491</v>
      </c>
      <c r="K128" s="10">
        <v>6.26</v>
      </c>
      <c r="L128" s="2">
        <v>34.8</v>
      </c>
      <c r="M128" s="2">
        <v>50.983</v>
      </c>
      <c r="N128" s="6">
        <v>7.7</v>
      </c>
      <c r="O128" s="6">
        <v>-0.7</v>
      </c>
      <c r="P128" s="13">
        <v>18.909</v>
      </c>
    </row>
    <row r="129" spans="1:16" ht="12.75">
      <c r="A129" s="1">
        <v>24381</v>
      </c>
      <c r="B129" s="2">
        <v>34</v>
      </c>
      <c r="C129" s="7">
        <v>2798</v>
      </c>
      <c r="D129" s="7">
        <v>76199</v>
      </c>
      <c r="E129" s="10">
        <v>2.77</v>
      </c>
      <c r="F129" s="10"/>
      <c r="G129" s="7">
        <f>YEAR(A129)</f>
        <v>1966</v>
      </c>
      <c r="H129" s="7">
        <f>ROUND((MONTH(A129)+1)/3,0)</f>
        <v>4</v>
      </c>
      <c r="I129">
        <f t="shared" si="1"/>
        <v>7868</v>
      </c>
      <c r="J129" s="1">
        <v>28581</v>
      </c>
      <c r="K129" s="10">
        <v>6.27</v>
      </c>
      <c r="L129" s="2">
        <v>35.465</v>
      </c>
      <c r="M129" s="2">
        <v>52.202</v>
      </c>
      <c r="N129" s="6">
        <v>7.5</v>
      </c>
      <c r="O129" s="6">
        <v>1.6</v>
      </c>
      <c r="P129" s="13">
        <v>18.971</v>
      </c>
    </row>
    <row r="130" spans="1:16" ht="12.75">
      <c r="A130" s="1">
        <v>24412</v>
      </c>
      <c r="B130" s="2">
        <v>34</v>
      </c>
      <c r="C130" s="7">
        <v>2770</v>
      </c>
      <c r="D130" s="7">
        <v>76610</v>
      </c>
      <c r="E130" s="10">
        <v>2.78</v>
      </c>
      <c r="F130" s="10"/>
      <c r="G130" s="7">
        <f>YEAR(A130)</f>
        <v>1966</v>
      </c>
      <c r="H130" s="7">
        <f>ROUND((MONTH(A130)+1)/3,0)</f>
        <v>4</v>
      </c>
      <c r="I130">
        <f t="shared" si="1"/>
        <v>7868</v>
      </c>
      <c r="J130" s="1">
        <v>28672</v>
      </c>
      <c r="K130" s="10">
        <v>6.27</v>
      </c>
      <c r="L130" s="2">
        <v>36.067</v>
      </c>
      <c r="M130" s="2">
        <v>52.854</v>
      </c>
      <c r="N130" s="6">
        <v>7.5</v>
      </c>
      <c r="O130" s="6">
        <v>0.7</v>
      </c>
      <c r="P130" s="13">
        <v>19.019</v>
      </c>
    </row>
    <row r="131" spans="1:16" ht="12.75">
      <c r="A131" s="1">
        <v>24442</v>
      </c>
      <c r="B131" s="2">
        <v>34.1</v>
      </c>
      <c r="C131" s="7">
        <v>2912</v>
      </c>
      <c r="D131" s="7">
        <v>76641</v>
      </c>
      <c r="E131" s="10">
        <v>2.78</v>
      </c>
      <c r="F131" s="10"/>
      <c r="G131" s="7">
        <f>YEAR(A131)</f>
        <v>1966</v>
      </c>
      <c r="H131" s="7">
        <f>ROUND((MONTH(A131)+1)/3,0)</f>
        <v>4</v>
      </c>
      <c r="I131">
        <f t="shared" si="1"/>
        <v>7868</v>
      </c>
      <c r="J131" s="1">
        <v>28764</v>
      </c>
      <c r="K131" s="10">
        <v>6.27</v>
      </c>
      <c r="L131" s="2">
        <v>36.806</v>
      </c>
      <c r="M131" s="2">
        <v>53.742</v>
      </c>
      <c r="N131" s="6">
        <v>7.5</v>
      </c>
      <c r="O131" s="6">
        <v>2.6</v>
      </c>
      <c r="P131" s="13">
        <v>19.077</v>
      </c>
    </row>
    <row r="132" spans="1:16" ht="12.75">
      <c r="A132" s="1">
        <v>24473</v>
      </c>
      <c r="B132" s="2">
        <v>34.2</v>
      </c>
      <c r="C132" s="7">
        <v>2968</v>
      </c>
      <c r="D132" s="7">
        <v>76639</v>
      </c>
      <c r="E132" s="10">
        <v>2.79</v>
      </c>
      <c r="F132" s="10"/>
      <c r="G132" s="7">
        <f>YEAR(A132)</f>
        <v>1967</v>
      </c>
      <c r="H132" s="7">
        <f>ROUND((MONTH(A132)+1)/3,0)</f>
        <v>1</v>
      </c>
      <c r="I132">
        <f t="shared" si="1"/>
        <v>7869</v>
      </c>
      <c r="J132" s="1">
        <v>28856</v>
      </c>
      <c r="K132" s="10">
        <v>6.26</v>
      </c>
      <c r="L132" s="2">
        <v>37.476</v>
      </c>
      <c r="M132" s="2">
        <v>56.004</v>
      </c>
      <c r="N132" s="6">
        <v>7.6</v>
      </c>
      <c r="O132" s="6">
        <v>2</v>
      </c>
      <c r="P132" s="13">
        <v>19.095</v>
      </c>
    </row>
    <row r="133" spans="1:16" ht="12.75">
      <c r="A133" s="1">
        <v>24504</v>
      </c>
      <c r="B133" s="2">
        <v>34.2</v>
      </c>
      <c r="C133" s="7">
        <v>2915</v>
      </c>
      <c r="D133" s="7">
        <v>76521</v>
      </c>
      <c r="E133" s="10">
        <v>2.81</v>
      </c>
      <c r="F133" s="10"/>
      <c r="G133" s="7">
        <f>YEAR(A133)</f>
        <v>1967</v>
      </c>
      <c r="H133" s="7">
        <f>ROUND((MONTH(A133)+1)/3,0)</f>
        <v>1</v>
      </c>
      <c r="I133">
        <f t="shared" si="1"/>
        <v>7869</v>
      </c>
      <c r="J133" s="1">
        <v>28946</v>
      </c>
      <c r="K133" s="10">
        <v>6.26</v>
      </c>
      <c r="L133" s="2">
        <v>38.394</v>
      </c>
      <c r="M133" s="2">
        <v>59.098</v>
      </c>
      <c r="N133" s="6">
        <v>7.9</v>
      </c>
      <c r="O133" s="6">
        <v>-1.7</v>
      </c>
      <c r="P133" s="13">
        <v>19.129</v>
      </c>
    </row>
    <row r="134" spans="1:16" ht="12.75">
      <c r="A134" s="1">
        <v>24532</v>
      </c>
      <c r="B134" s="2">
        <v>34.3</v>
      </c>
      <c r="C134" s="7">
        <v>2889</v>
      </c>
      <c r="D134" s="7">
        <v>76328</v>
      </c>
      <c r="E134" s="10">
        <v>2.81</v>
      </c>
      <c r="F134" s="10"/>
      <c r="G134" s="7">
        <f>YEAR(A134)</f>
        <v>1967</v>
      </c>
      <c r="H134" s="7">
        <f>ROUND((MONTH(A134)+1)/3,0)</f>
        <v>1</v>
      </c>
      <c r="I134">
        <f t="shared" si="1"/>
        <v>7869</v>
      </c>
      <c r="J134" s="1">
        <v>29037</v>
      </c>
      <c r="K134" s="10">
        <v>6.25</v>
      </c>
      <c r="L134" s="2">
        <v>39.234</v>
      </c>
      <c r="M134" s="2">
        <v>63.856</v>
      </c>
      <c r="N134" s="6">
        <v>8.1</v>
      </c>
      <c r="O134" s="6">
        <v>-1.4</v>
      </c>
      <c r="P134" s="13">
        <v>19.158</v>
      </c>
    </row>
    <row r="135" spans="1:16" ht="12.75">
      <c r="A135" s="1">
        <v>24563</v>
      </c>
      <c r="B135" s="2">
        <v>34.4</v>
      </c>
      <c r="C135" s="7">
        <v>2895</v>
      </c>
      <c r="D135" s="7">
        <v>76777</v>
      </c>
      <c r="E135" s="10">
        <v>2.82</v>
      </c>
      <c r="F135" s="10"/>
      <c r="G135" s="7">
        <f>YEAR(A135)</f>
        <v>1967</v>
      </c>
      <c r="H135" s="7">
        <f>ROUND((MONTH(A135)+1)/3,0)</f>
        <v>2</v>
      </c>
      <c r="I135">
        <f t="shared" si="1"/>
        <v>7870</v>
      </c>
      <c r="J135" s="1">
        <v>29129</v>
      </c>
      <c r="K135" s="10">
        <v>6.24</v>
      </c>
      <c r="L135" s="2">
        <v>39.962</v>
      </c>
      <c r="M135" s="2">
        <v>68.401</v>
      </c>
      <c r="N135" s="6">
        <v>8.7</v>
      </c>
      <c r="O135" s="6">
        <v>-2.1</v>
      </c>
      <c r="P135" s="13">
        <v>19.211</v>
      </c>
    </row>
    <row r="136" spans="1:16" ht="12.75">
      <c r="A136" s="1">
        <v>24593</v>
      </c>
      <c r="B136" s="2">
        <v>34.5</v>
      </c>
      <c r="C136" s="7">
        <v>2929</v>
      </c>
      <c r="D136" s="7">
        <v>76773</v>
      </c>
      <c r="E136" s="10">
        <v>2.83</v>
      </c>
      <c r="F136" s="10"/>
      <c r="G136" s="7">
        <f>YEAR(A136)</f>
        <v>1967</v>
      </c>
      <c r="H136" s="7">
        <f>ROUND((MONTH(A136)+1)/3,0)</f>
        <v>2</v>
      </c>
      <c r="I136">
        <f t="shared" si="1"/>
        <v>7870</v>
      </c>
      <c r="J136" s="1">
        <v>29221</v>
      </c>
      <c r="K136" s="10">
        <v>6.23</v>
      </c>
      <c r="L136" s="2">
        <v>40.801</v>
      </c>
      <c r="M136" s="2">
        <v>74.494</v>
      </c>
      <c r="N136" s="6">
        <v>9.3</v>
      </c>
      <c r="O136" s="6">
        <v>-0.8</v>
      </c>
      <c r="P136" s="13">
        <v>19.253</v>
      </c>
    </row>
    <row r="137" spans="1:16" ht="12.75">
      <c r="A137" s="1">
        <v>24624</v>
      </c>
      <c r="B137" s="2">
        <v>34.6</v>
      </c>
      <c r="C137" s="7">
        <v>2992</v>
      </c>
      <c r="D137" s="7">
        <v>77270</v>
      </c>
      <c r="E137" s="10">
        <v>2.84</v>
      </c>
      <c r="F137" s="10"/>
      <c r="G137" s="7">
        <f>YEAR(A137)</f>
        <v>1967</v>
      </c>
      <c r="H137" s="7">
        <f>ROUND((MONTH(A137)+1)/3,0)</f>
        <v>2</v>
      </c>
      <c r="I137">
        <f t="shared" si="1"/>
        <v>7870</v>
      </c>
      <c r="J137" s="1">
        <v>29312</v>
      </c>
      <c r="K137" s="10">
        <v>6.22</v>
      </c>
      <c r="L137" s="2">
        <v>41.772</v>
      </c>
      <c r="M137" s="2">
        <v>77.499</v>
      </c>
      <c r="N137" s="6">
        <v>8.9</v>
      </c>
      <c r="O137" s="6">
        <v>-1.9</v>
      </c>
      <c r="P137" s="13">
        <v>19.302</v>
      </c>
    </row>
    <row r="138" spans="1:16" ht="12.75">
      <c r="A138" s="1">
        <v>24654</v>
      </c>
      <c r="B138" s="2">
        <v>34.7</v>
      </c>
      <c r="C138" s="7">
        <v>2944</v>
      </c>
      <c r="D138" s="7">
        <v>77464</v>
      </c>
      <c r="E138" s="10">
        <v>2.86</v>
      </c>
      <c r="F138" s="10"/>
      <c r="G138" s="7">
        <f>YEAR(A138)</f>
        <v>1967</v>
      </c>
      <c r="H138" s="7">
        <f>ROUND((MONTH(A138)+1)/3,0)</f>
        <v>3</v>
      </c>
      <c r="I138">
        <f t="shared" si="1"/>
        <v>7871</v>
      </c>
      <c r="J138" s="1">
        <v>29403</v>
      </c>
      <c r="K138" s="10">
        <v>6.21</v>
      </c>
      <c r="L138" s="2">
        <v>42.705</v>
      </c>
      <c r="M138" s="2">
        <v>79.659</v>
      </c>
      <c r="N138" s="6">
        <v>8.2</v>
      </c>
      <c r="O138" s="6">
        <v>-1.8</v>
      </c>
      <c r="P138" s="13">
        <v>19.368</v>
      </c>
    </row>
    <row r="139" spans="1:16" ht="12.75">
      <c r="A139" s="1">
        <v>24685</v>
      </c>
      <c r="B139" s="2">
        <v>34.9</v>
      </c>
      <c r="C139" s="7">
        <v>2945</v>
      </c>
      <c r="D139" s="7">
        <v>77712</v>
      </c>
      <c r="E139" s="10">
        <v>2.87</v>
      </c>
      <c r="F139" s="10"/>
      <c r="G139" s="7">
        <f>YEAR(A139)</f>
        <v>1967</v>
      </c>
      <c r="H139" s="7">
        <f>ROUND((MONTH(A139)+1)/3,0)</f>
        <v>3</v>
      </c>
      <c r="I139">
        <f t="shared" si="1"/>
        <v>7871</v>
      </c>
      <c r="J139" s="1">
        <v>29495</v>
      </c>
      <c r="K139" s="10">
        <v>6.2</v>
      </c>
      <c r="L139" s="2">
        <v>43.818</v>
      </c>
      <c r="M139" s="2">
        <v>81.149</v>
      </c>
      <c r="N139" s="6">
        <v>8.4</v>
      </c>
      <c r="O139" s="6">
        <v>-0.2</v>
      </c>
      <c r="P139" s="13">
        <v>19.427</v>
      </c>
    </row>
    <row r="140" spans="1:16" ht="12.75">
      <c r="A140" s="1">
        <v>24716</v>
      </c>
      <c r="B140" s="2">
        <v>35</v>
      </c>
      <c r="C140" s="7">
        <v>2958</v>
      </c>
      <c r="D140" s="7">
        <v>77812</v>
      </c>
      <c r="E140" s="10">
        <v>2.88</v>
      </c>
      <c r="F140" s="10"/>
      <c r="G140" s="7">
        <f>YEAR(A140)</f>
        <v>1967</v>
      </c>
      <c r="H140" s="7">
        <f>ROUND((MONTH(A140)+1)/3,0)</f>
        <v>3</v>
      </c>
      <c r="I140">
        <f t="shared" si="1"/>
        <v>7871</v>
      </c>
      <c r="J140" s="1">
        <v>29587</v>
      </c>
      <c r="K140" s="10">
        <v>6.19</v>
      </c>
      <c r="L140" s="2">
        <v>44.972</v>
      </c>
      <c r="M140" s="2">
        <v>83.461</v>
      </c>
      <c r="N140" s="6">
        <v>8.6</v>
      </c>
      <c r="O140" s="6">
        <v>1.5</v>
      </c>
      <c r="P140" s="13">
        <v>19.496</v>
      </c>
    </row>
    <row r="141" spans="1:16" ht="12.75">
      <c r="A141" s="1">
        <v>24746</v>
      </c>
      <c r="B141" s="2">
        <v>35.1</v>
      </c>
      <c r="C141" s="7">
        <v>3143</v>
      </c>
      <c r="D141" s="7">
        <v>78194</v>
      </c>
      <c r="E141" s="10">
        <v>2.89</v>
      </c>
      <c r="F141" s="10"/>
      <c r="G141" s="7">
        <f>YEAR(A141)</f>
        <v>1967</v>
      </c>
      <c r="H141" s="7">
        <f>ROUND((MONTH(A141)+1)/3,0)</f>
        <v>4</v>
      </c>
      <c r="I141">
        <f aca="true" t="shared" si="2" ref="I141:I204">G141*4+H141</f>
        <v>7872</v>
      </c>
      <c r="J141" s="1">
        <v>29677</v>
      </c>
      <c r="K141" s="10">
        <v>6.17</v>
      </c>
      <c r="L141" s="2">
        <v>45.863</v>
      </c>
      <c r="M141" s="2">
        <v>83.908</v>
      </c>
      <c r="N141" s="6">
        <v>8.6</v>
      </c>
      <c r="O141" s="6">
        <v>1.7</v>
      </c>
      <c r="P141" s="13">
        <v>19.569</v>
      </c>
    </row>
    <row r="142" spans="1:16" ht="12.75">
      <c r="A142" s="1">
        <v>24777</v>
      </c>
      <c r="B142" s="2">
        <v>35.2</v>
      </c>
      <c r="C142" s="7">
        <v>3066</v>
      </c>
      <c r="D142" s="7">
        <v>78191</v>
      </c>
      <c r="E142" s="10">
        <v>2.91</v>
      </c>
      <c r="F142" s="10"/>
      <c r="G142" s="7">
        <f>YEAR(A142)</f>
        <v>1967</v>
      </c>
      <c r="H142" s="7">
        <f>ROUND((MONTH(A142)+1)/3,0)</f>
        <v>4</v>
      </c>
      <c r="I142">
        <f t="shared" si="2"/>
        <v>7872</v>
      </c>
      <c r="J142" s="1">
        <v>29768</v>
      </c>
      <c r="K142" s="10">
        <v>6.16</v>
      </c>
      <c r="L142" s="2">
        <v>46.726</v>
      </c>
      <c r="M142" s="2">
        <v>81.198</v>
      </c>
      <c r="N142" s="6">
        <v>8</v>
      </c>
      <c r="O142" s="6">
        <v>2</v>
      </c>
      <c r="P142" s="13">
        <v>19.631</v>
      </c>
    </row>
    <row r="143" spans="1:16" ht="12.75">
      <c r="A143" s="1">
        <v>24807</v>
      </c>
      <c r="B143" s="2">
        <v>35.4</v>
      </c>
      <c r="C143" s="7">
        <v>3018</v>
      </c>
      <c r="D143" s="7">
        <v>78491</v>
      </c>
      <c r="E143" s="10">
        <v>2.92</v>
      </c>
      <c r="F143" s="10"/>
      <c r="G143" s="7">
        <f>YEAR(A143)</f>
        <v>1967</v>
      </c>
      <c r="H143" s="7">
        <f>ROUND((MONTH(A143)+1)/3,0)</f>
        <v>4</v>
      </c>
      <c r="I143">
        <f t="shared" si="2"/>
        <v>7872</v>
      </c>
      <c r="J143" s="1">
        <v>29860</v>
      </c>
      <c r="K143" s="10">
        <v>6.15</v>
      </c>
      <c r="L143" s="2">
        <v>47.534</v>
      </c>
      <c r="M143" s="2">
        <v>81.153</v>
      </c>
      <c r="N143" s="6">
        <v>8.2</v>
      </c>
      <c r="O143" s="6">
        <v>-0.5</v>
      </c>
      <c r="P143" s="13">
        <v>19.679</v>
      </c>
    </row>
    <row r="144" spans="1:16" ht="12.75">
      <c r="A144" s="1">
        <v>24838</v>
      </c>
      <c r="B144" s="2">
        <v>35.5</v>
      </c>
      <c r="C144" s="7">
        <v>2878</v>
      </c>
      <c r="D144" s="7">
        <v>77578</v>
      </c>
      <c r="E144" s="10">
        <v>2.94</v>
      </c>
      <c r="F144" s="10"/>
      <c r="G144" s="7">
        <f>YEAR(A144)</f>
        <v>1968</v>
      </c>
      <c r="H144" s="7">
        <f>ROUND((MONTH(A144)+1)/3,0)</f>
        <v>1</v>
      </c>
      <c r="I144">
        <f t="shared" si="2"/>
        <v>7873</v>
      </c>
      <c r="J144" s="1">
        <v>29952</v>
      </c>
      <c r="K144" s="10">
        <v>6.13</v>
      </c>
      <c r="L144" s="2">
        <v>48.188</v>
      </c>
      <c r="M144" s="2">
        <v>80.807</v>
      </c>
      <c r="N144" s="6">
        <v>7.9</v>
      </c>
      <c r="O144" s="6">
        <v>-3.5</v>
      </c>
      <c r="P144" s="13">
        <v>19.766</v>
      </c>
    </row>
    <row r="145" spans="1:16" ht="12.75">
      <c r="A145" s="1">
        <v>24869</v>
      </c>
      <c r="B145" s="2">
        <v>35.7</v>
      </c>
      <c r="C145" s="7">
        <v>3001</v>
      </c>
      <c r="D145" s="7">
        <v>78230</v>
      </c>
      <c r="E145" s="10">
        <v>2.95</v>
      </c>
      <c r="F145" s="10"/>
      <c r="G145" s="7">
        <f>YEAR(A145)</f>
        <v>1968</v>
      </c>
      <c r="H145" s="7">
        <f>ROUND((MONTH(A145)+1)/3,0)</f>
        <v>1</v>
      </c>
      <c r="I145">
        <f t="shared" si="2"/>
        <v>7873</v>
      </c>
      <c r="J145" s="1">
        <v>30042</v>
      </c>
      <c r="K145" s="10">
        <v>6.12</v>
      </c>
      <c r="L145" s="2">
        <v>48.814</v>
      </c>
      <c r="M145" s="2">
        <v>79.334</v>
      </c>
      <c r="N145" s="6">
        <v>7.4</v>
      </c>
      <c r="O145" s="6">
        <v>-1.1</v>
      </c>
      <c r="P145" s="13">
        <v>19.852</v>
      </c>
    </row>
    <row r="146" spans="1:16" ht="12.75">
      <c r="A146" s="1">
        <v>24898</v>
      </c>
      <c r="B146" s="2">
        <v>35.8</v>
      </c>
      <c r="C146" s="7">
        <v>2877</v>
      </c>
      <c r="D146" s="7">
        <v>78256</v>
      </c>
      <c r="E146" s="10">
        <v>2.97</v>
      </c>
      <c r="F146" s="10"/>
      <c r="G146" s="7">
        <f>YEAR(A146)</f>
        <v>1968</v>
      </c>
      <c r="H146" s="7">
        <f>ROUND((MONTH(A146)+1)/3,0)</f>
        <v>1</v>
      </c>
      <c r="I146">
        <f t="shared" si="2"/>
        <v>7873</v>
      </c>
      <c r="J146" s="1">
        <v>30133</v>
      </c>
      <c r="K146" s="10">
        <v>6.11</v>
      </c>
      <c r="L146" s="2">
        <v>49.506</v>
      </c>
      <c r="M146" s="2">
        <v>78.484</v>
      </c>
      <c r="N146" s="6">
        <v>7.6</v>
      </c>
      <c r="O146" s="6">
        <v>-1.5</v>
      </c>
      <c r="P146" s="13">
        <v>19.931</v>
      </c>
    </row>
    <row r="147" spans="1:16" ht="12.75">
      <c r="A147" s="1">
        <v>24929</v>
      </c>
      <c r="B147" s="2">
        <v>35.9</v>
      </c>
      <c r="C147" s="7">
        <v>2709</v>
      </c>
      <c r="D147" s="7">
        <v>78270</v>
      </c>
      <c r="E147" s="10">
        <v>2.98</v>
      </c>
      <c r="F147" s="10"/>
      <c r="G147" s="7">
        <f>YEAR(A147)</f>
        <v>1968</v>
      </c>
      <c r="H147" s="7">
        <f>ROUND((MONTH(A147)+1)/3,0)</f>
        <v>2</v>
      </c>
      <c r="I147">
        <f t="shared" si="2"/>
        <v>7874</v>
      </c>
      <c r="J147" s="1">
        <v>30225</v>
      </c>
      <c r="K147" s="10">
        <v>6.1</v>
      </c>
      <c r="L147" s="2">
        <v>50.019</v>
      </c>
      <c r="M147" s="2">
        <v>77.807</v>
      </c>
      <c r="N147" s="6">
        <v>7.1</v>
      </c>
      <c r="O147" s="6">
        <v>0.2</v>
      </c>
      <c r="P147" s="13">
        <v>20.004</v>
      </c>
    </row>
    <row r="148" spans="1:16" ht="12.75">
      <c r="A148" s="1">
        <v>24959</v>
      </c>
      <c r="B148" s="2">
        <v>36</v>
      </c>
      <c r="C148" s="7">
        <v>2740</v>
      </c>
      <c r="D148" s="7">
        <v>78847</v>
      </c>
      <c r="E148" s="10">
        <v>3</v>
      </c>
      <c r="F148" s="10"/>
      <c r="G148" s="7">
        <f>YEAR(A148)</f>
        <v>1968</v>
      </c>
      <c r="H148" s="7">
        <f>ROUND((MONTH(A148)+1)/3,0)</f>
        <v>2</v>
      </c>
      <c r="I148">
        <f t="shared" si="2"/>
        <v>7874</v>
      </c>
      <c r="J148" s="1">
        <v>30317</v>
      </c>
      <c r="K148" s="10">
        <v>6.09</v>
      </c>
      <c r="L148" s="2">
        <v>50.397</v>
      </c>
      <c r="M148" s="2">
        <v>75.861</v>
      </c>
      <c r="N148" s="6">
        <v>7</v>
      </c>
      <c r="O148" s="6">
        <v>3.3</v>
      </c>
      <c r="P148" s="13">
        <v>20.08</v>
      </c>
    </row>
    <row r="149" spans="1:16" ht="12.75">
      <c r="A149" s="1">
        <v>24990</v>
      </c>
      <c r="B149" s="2">
        <v>36.2</v>
      </c>
      <c r="C149" s="7">
        <v>2938</v>
      </c>
      <c r="D149" s="7">
        <v>79120</v>
      </c>
      <c r="E149" s="10">
        <v>3.01</v>
      </c>
      <c r="F149" s="10"/>
      <c r="G149" s="7">
        <f>YEAR(A149)</f>
        <v>1968</v>
      </c>
      <c r="H149" s="7">
        <f>ROUND((MONTH(A149)+1)/3,0)</f>
        <v>2</v>
      </c>
      <c r="I149">
        <f t="shared" si="2"/>
        <v>7874</v>
      </c>
      <c r="J149" s="1">
        <v>30407</v>
      </c>
      <c r="K149" s="10">
        <v>6.08</v>
      </c>
      <c r="L149" s="2">
        <v>50.771</v>
      </c>
      <c r="M149" s="2">
        <v>75.879</v>
      </c>
      <c r="N149" s="6">
        <v>7.3</v>
      </c>
      <c r="O149" s="6">
        <v>5.1</v>
      </c>
      <c r="P149" s="13">
        <v>20.158</v>
      </c>
    </row>
    <row r="150" spans="1:16" ht="12.75">
      <c r="A150" s="1">
        <v>25020</v>
      </c>
      <c r="B150" s="2">
        <v>36.4</v>
      </c>
      <c r="C150" s="7">
        <v>2883</v>
      </c>
      <c r="D150" s="7">
        <v>78970</v>
      </c>
      <c r="E150" s="10">
        <v>3.03</v>
      </c>
      <c r="F150" s="10"/>
      <c r="G150" s="7">
        <f>YEAR(A150)</f>
        <v>1968</v>
      </c>
      <c r="H150" s="7">
        <f>ROUND((MONTH(A150)+1)/3,0)</f>
        <v>3</v>
      </c>
      <c r="I150">
        <f t="shared" si="2"/>
        <v>7875</v>
      </c>
      <c r="J150" s="1">
        <v>30498</v>
      </c>
      <c r="K150" s="10">
        <v>6.07</v>
      </c>
      <c r="L150" s="2">
        <v>51.311</v>
      </c>
      <c r="M150" s="2">
        <v>76.034</v>
      </c>
      <c r="N150" s="6">
        <v>7.7</v>
      </c>
      <c r="O150" s="6">
        <v>6.1</v>
      </c>
      <c r="P150" s="13">
        <v>20.225</v>
      </c>
    </row>
    <row r="151" spans="1:16" ht="12.75">
      <c r="A151" s="1">
        <v>25051</v>
      </c>
      <c r="B151" s="2">
        <v>36.5</v>
      </c>
      <c r="C151" s="7">
        <v>2768</v>
      </c>
      <c r="D151" s="7">
        <v>78811</v>
      </c>
      <c r="E151" s="10">
        <v>3.03</v>
      </c>
      <c r="F151" s="10"/>
      <c r="G151" s="7">
        <f>YEAR(A151)</f>
        <v>1968</v>
      </c>
      <c r="H151" s="7">
        <f>ROUND((MONTH(A151)+1)/3,0)</f>
        <v>3</v>
      </c>
      <c r="I151">
        <f t="shared" si="2"/>
        <v>7875</v>
      </c>
      <c r="J151" s="1">
        <v>30590</v>
      </c>
      <c r="K151" s="10">
        <v>6.06</v>
      </c>
      <c r="L151" s="2">
        <v>51.7</v>
      </c>
      <c r="M151" s="2">
        <v>75.467</v>
      </c>
      <c r="N151" s="6">
        <v>7.9</v>
      </c>
      <c r="O151" s="6">
        <v>5.9</v>
      </c>
      <c r="P151" s="13">
        <v>20.304</v>
      </c>
    </row>
    <row r="152" spans="1:16" ht="12.75">
      <c r="A152" s="1">
        <v>25082</v>
      </c>
      <c r="B152" s="2">
        <v>36.7</v>
      </c>
      <c r="C152" s="7">
        <v>2686</v>
      </c>
      <c r="D152" s="7">
        <v>78858</v>
      </c>
      <c r="E152" s="10">
        <v>3.06</v>
      </c>
      <c r="F152" s="10"/>
      <c r="G152" s="7">
        <f>YEAR(A152)</f>
        <v>1968</v>
      </c>
      <c r="H152" s="7">
        <f>ROUND((MONTH(A152)+1)/3,0)</f>
        <v>3</v>
      </c>
      <c r="I152">
        <f t="shared" si="2"/>
        <v>7875</v>
      </c>
      <c r="J152" s="1">
        <v>30682</v>
      </c>
      <c r="K152" s="10">
        <v>6.05</v>
      </c>
      <c r="L152" s="2">
        <v>52.223</v>
      </c>
      <c r="M152" s="2">
        <v>75.676</v>
      </c>
      <c r="N152" s="6">
        <v>8.3</v>
      </c>
      <c r="O152" s="6">
        <v>5</v>
      </c>
      <c r="P152" s="13">
        <v>20.387</v>
      </c>
    </row>
    <row r="153" spans="1:16" ht="12.75">
      <c r="A153" s="1">
        <v>25112</v>
      </c>
      <c r="B153" s="2">
        <v>36.9</v>
      </c>
      <c r="C153" s="7">
        <v>2689</v>
      </c>
      <c r="D153" s="7">
        <v>78913</v>
      </c>
      <c r="E153" s="10">
        <v>3.07</v>
      </c>
      <c r="F153" s="10"/>
      <c r="G153" s="7">
        <f>YEAR(A153)</f>
        <v>1968</v>
      </c>
      <c r="H153" s="7">
        <f>ROUND((MONTH(A153)+1)/3,0)</f>
        <v>4</v>
      </c>
      <c r="I153">
        <f t="shared" si="2"/>
        <v>7876</v>
      </c>
      <c r="J153" s="1">
        <v>30773</v>
      </c>
      <c r="K153" s="10">
        <v>6.05</v>
      </c>
      <c r="L153" s="2">
        <v>52.67</v>
      </c>
      <c r="M153" s="2">
        <v>76.191</v>
      </c>
      <c r="N153" s="6">
        <v>8.4</v>
      </c>
      <c r="O153" s="6">
        <v>3.3</v>
      </c>
      <c r="P153" s="13">
        <v>20.469</v>
      </c>
    </row>
    <row r="154" spans="1:16" ht="12.75">
      <c r="A154" s="1">
        <v>25143</v>
      </c>
      <c r="B154" s="2">
        <v>37.1</v>
      </c>
      <c r="C154" s="7">
        <v>2715</v>
      </c>
      <c r="D154" s="7">
        <v>79209</v>
      </c>
      <c r="E154" s="10">
        <v>3.09</v>
      </c>
      <c r="F154" s="10"/>
      <c r="G154" s="7">
        <f>YEAR(A154)</f>
        <v>1968</v>
      </c>
      <c r="H154" s="7">
        <f>ROUND((MONTH(A154)+1)/3,0)</f>
        <v>4</v>
      </c>
      <c r="I154">
        <f t="shared" si="2"/>
        <v>7876</v>
      </c>
      <c r="J154" s="1">
        <v>30864</v>
      </c>
      <c r="K154" s="10">
        <v>6.04</v>
      </c>
      <c r="L154" s="2">
        <v>53.138</v>
      </c>
      <c r="M154" s="2">
        <v>75.053</v>
      </c>
      <c r="N154" s="6">
        <v>8.3</v>
      </c>
      <c r="O154" s="6">
        <v>2.1</v>
      </c>
      <c r="P154" s="13">
        <v>20.546</v>
      </c>
    </row>
    <row r="155" spans="1:16" ht="12.75">
      <c r="A155" s="1">
        <v>25173</v>
      </c>
      <c r="B155" s="2">
        <v>37.2</v>
      </c>
      <c r="C155" s="7">
        <v>2685</v>
      </c>
      <c r="D155" s="7">
        <v>79463</v>
      </c>
      <c r="E155" s="10">
        <v>3.11</v>
      </c>
      <c r="F155" s="10"/>
      <c r="G155" s="7">
        <f>YEAR(A155)</f>
        <v>1968</v>
      </c>
      <c r="H155" s="7">
        <f>ROUND((MONTH(A155)+1)/3,0)</f>
        <v>4</v>
      </c>
      <c r="I155">
        <f t="shared" si="2"/>
        <v>7876</v>
      </c>
      <c r="J155" s="1">
        <v>30956</v>
      </c>
      <c r="K155" s="10">
        <v>6.03</v>
      </c>
      <c r="L155" s="2">
        <v>53.536</v>
      </c>
      <c r="M155" s="2">
        <v>74.269</v>
      </c>
      <c r="N155" s="6">
        <v>8.3</v>
      </c>
      <c r="O155" s="6">
        <v>1.5</v>
      </c>
      <c r="P155" s="13">
        <v>20.609</v>
      </c>
    </row>
    <row r="156" spans="1:16" ht="12.75">
      <c r="A156" s="1">
        <v>25204</v>
      </c>
      <c r="B156" s="2">
        <v>37.3</v>
      </c>
      <c r="C156" s="7">
        <v>2718</v>
      </c>
      <c r="D156" s="7">
        <v>79523</v>
      </c>
      <c r="E156" s="10">
        <v>3.12</v>
      </c>
      <c r="F156" s="10"/>
      <c r="G156" s="7">
        <f>YEAR(A156)</f>
        <v>1969</v>
      </c>
      <c r="H156" s="7">
        <f>ROUND((MONTH(A156)+1)/3,0)</f>
        <v>1</v>
      </c>
      <c r="I156">
        <f t="shared" si="2"/>
        <v>7877</v>
      </c>
      <c r="J156" s="1">
        <v>31048</v>
      </c>
      <c r="K156" s="10">
        <v>6.03</v>
      </c>
      <c r="L156" s="2">
        <v>54.065</v>
      </c>
      <c r="M156" s="2">
        <v>72.302</v>
      </c>
      <c r="N156" s="6">
        <v>7.7</v>
      </c>
      <c r="O156" s="6">
        <v>1.2</v>
      </c>
      <c r="P156" s="13">
        <v>20.687</v>
      </c>
    </row>
    <row r="157" spans="1:16" ht="12.75">
      <c r="A157" s="1">
        <v>25235</v>
      </c>
      <c r="B157" s="2">
        <v>37.6</v>
      </c>
      <c r="C157" s="7">
        <v>2692</v>
      </c>
      <c r="D157" s="7">
        <v>80019</v>
      </c>
      <c r="E157" s="10">
        <v>3.14</v>
      </c>
      <c r="F157" s="10"/>
      <c r="G157" s="7">
        <f>YEAR(A157)</f>
        <v>1969</v>
      </c>
      <c r="H157" s="7">
        <f>ROUND((MONTH(A157)+1)/3,0)</f>
        <v>1</v>
      </c>
      <c r="I157">
        <f t="shared" si="2"/>
        <v>7877</v>
      </c>
      <c r="J157" s="1">
        <v>31138</v>
      </c>
      <c r="K157" s="10">
        <v>6.02</v>
      </c>
      <c r="L157" s="2">
        <v>54.413</v>
      </c>
      <c r="M157" s="2">
        <v>72.276</v>
      </c>
      <c r="N157" s="6">
        <v>8</v>
      </c>
      <c r="O157" s="6">
        <v>0.9</v>
      </c>
      <c r="P157" s="13">
        <v>20.757</v>
      </c>
    </row>
    <row r="158" spans="1:16" ht="12.75">
      <c r="A158" s="1">
        <v>25263</v>
      </c>
      <c r="B158" s="2">
        <v>37.8</v>
      </c>
      <c r="C158" s="7">
        <v>2712</v>
      </c>
      <c r="D158" s="7">
        <v>80079</v>
      </c>
      <c r="E158" s="10">
        <v>3.15</v>
      </c>
      <c r="F158" s="10"/>
      <c r="G158" s="7">
        <f>YEAR(A158)</f>
        <v>1969</v>
      </c>
      <c r="H158" s="7">
        <f>ROUND((MONTH(A158)+1)/3,0)</f>
        <v>1</v>
      </c>
      <c r="I158">
        <f t="shared" si="2"/>
        <v>7877</v>
      </c>
      <c r="J158" s="1">
        <v>31229</v>
      </c>
      <c r="K158" s="10">
        <v>6.02</v>
      </c>
      <c r="L158" s="2">
        <v>54.741</v>
      </c>
      <c r="M158" s="2">
        <v>71.712</v>
      </c>
      <c r="N158" s="6">
        <v>7.8</v>
      </c>
      <c r="O158" s="6">
        <v>1.9</v>
      </c>
      <c r="P158" s="13">
        <v>20.854</v>
      </c>
    </row>
    <row r="159" spans="1:16" ht="12.75">
      <c r="A159" s="1">
        <v>25294</v>
      </c>
      <c r="B159" s="2">
        <v>38.1</v>
      </c>
      <c r="C159" s="7">
        <v>2758</v>
      </c>
      <c r="D159" s="7">
        <v>80281</v>
      </c>
      <c r="E159" s="10">
        <v>3.17</v>
      </c>
      <c r="F159" s="10"/>
      <c r="G159" s="7">
        <f>YEAR(A159)</f>
        <v>1969</v>
      </c>
      <c r="H159" s="7">
        <f>ROUND((MONTH(A159)+1)/3,0)</f>
        <v>2</v>
      </c>
      <c r="I159">
        <f t="shared" si="2"/>
        <v>7878</v>
      </c>
      <c r="J159" s="1">
        <v>31321</v>
      </c>
      <c r="K159" s="10">
        <v>6.01</v>
      </c>
      <c r="L159" s="2">
        <v>55.047</v>
      </c>
      <c r="M159" s="2">
        <v>72.951</v>
      </c>
      <c r="N159" s="6">
        <v>8.2</v>
      </c>
      <c r="O159" s="6">
        <v>2.1</v>
      </c>
      <c r="P159" s="13">
        <v>20.935</v>
      </c>
    </row>
    <row r="160" spans="1:16" ht="12.75">
      <c r="A160" s="1">
        <v>25324</v>
      </c>
      <c r="B160" s="2">
        <v>38.1</v>
      </c>
      <c r="C160" s="7">
        <v>2713</v>
      </c>
      <c r="D160" s="7">
        <v>80125</v>
      </c>
      <c r="E160" s="10">
        <v>3.19</v>
      </c>
      <c r="F160" s="10"/>
      <c r="G160" s="7">
        <f>YEAR(A160)</f>
        <v>1969</v>
      </c>
      <c r="H160" s="7">
        <f>ROUND((MONTH(A160)+1)/3,0)</f>
        <v>2</v>
      </c>
      <c r="I160">
        <f t="shared" si="2"/>
        <v>7878</v>
      </c>
      <c r="J160" s="1">
        <v>31413</v>
      </c>
      <c r="K160" s="10">
        <v>6</v>
      </c>
      <c r="L160" s="2">
        <v>55.321</v>
      </c>
      <c r="M160" s="2">
        <v>72.487</v>
      </c>
      <c r="N160" s="6">
        <v>7.9</v>
      </c>
      <c r="O160" s="6">
        <v>2.7</v>
      </c>
      <c r="P160" s="13">
        <v>21.018</v>
      </c>
    </row>
    <row r="161" spans="1:16" ht="12.75">
      <c r="A161" s="1">
        <v>25355</v>
      </c>
      <c r="B161" s="2">
        <v>38.3</v>
      </c>
      <c r="C161" s="7">
        <v>2816</v>
      </c>
      <c r="D161" s="7">
        <v>80696</v>
      </c>
      <c r="E161" s="10">
        <v>3.2</v>
      </c>
      <c r="F161" s="10"/>
      <c r="G161" s="7">
        <f>YEAR(A161)</f>
        <v>1969</v>
      </c>
      <c r="H161" s="7">
        <f>ROUND((MONTH(A161)+1)/3,0)</f>
        <v>2</v>
      </c>
      <c r="I161">
        <f t="shared" si="2"/>
        <v>7878</v>
      </c>
      <c r="J161" s="1">
        <v>31503</v>
      </c>
      <c r="K161" s="10">
        <v>6</v>
      </c>
      <c r="L161" s="2">
        <v>55.531</v>
      </c>
      <c r="M161" s="2">
        <v>69.584</v>
      </c>
      <c r="N161" s="6">
        <v>8</v>
      </c>
      <c r="O161" s="6">
        <v>2.5</v>
      </c>
      <c r="P161" s="13">
        <v>21.091</v>
      </c>
    </row>
    <row r="162" spans="1:16" ht="12.75">
      <c r="A162" s="1">
        <v>25385</v>
      </c>
      <c r="B162" s="2">
        <v>38.5</v>
      </c>
      <c r="C162" s="7">
        <v>2868</v>
      </c>
      <c r="D162" s="7">
        <v>80827</v>
      </c>
      <c r="E162" s="10">
        <v>3.22</v>
      </c>
      <c r="F162" s="10"/>
      <c r="G162" s="7">
        <f>YEAR(A162)</f>
        <v>1969</v>
      </c>
      <c r="H162" s="7">
        <f>ROUND((MONTH(A162)+1)/3,0)</f>
        <v>3</v>
      </c>
      <c r="I162">
        <f t="shared" si="2"/>
        <v>7879</v>
      </c>
      <c r="J162" s="1">
        <v>31594</v>
      </c>
      <c r="K162" s="10">
        <v>5.99</v>
      </c>
      <c r="L162" s="2">
        <v>55.758</v>
      </c>
      <c r="M162" s="2">
        <v>69.958</v>
      </c>
      <c r="N162" s="6">
        <v>8.1</v>
      </c>
      <c r="O162" s="6">
        <v>1.5</v>
      </c>
      <c r="P162" s="13">
        <v>21.189</v>
      </c>
    </row>
    <row r="163" spans="1:16" ht="12.75">
      <c r="A163" s="1">
        <v>25416</v>
      </c>
      <c r="B163" s="2">
        <v>38.7</v>
      </c>
      <c r="C163" s="7">
        <v>2856</v>
      </c>
      <c r="D163" s="7">
        <v>81106</v>
      </c>
      <c r="E163" s="10">
        <v>3.24</v>
      </c>
      <c r="F163" s="10"/>
      <c r="G163" s="7">
        <f>YEAR(A163)</f>
        <v>1969</v>
      </c>
      <c r="H163" s="7">
        <f>ROUND((MONTH(A163)+1)/3,0)</f>
        <v>3</v>
      </c>
      <c r="I163">
        <f t="shared" si="2"/>
        <v>7879</v>
      </c>
      <c r="J163" s="1">
        <v>31686</v>
      </c>
      <c r="K163" s="10">
        <v>5.99</v>
      </c>
      <c r="L163" s="2">
        <v>56.062</v>
      </c>
      <c r="M163" s="2">
        <v>70.926</v>
      </c>
      <c r="N163" s="6">
        <v>8.2</v>
      </c>
      <c r="O163" s="6">
        <v>1.2</v>
      </c>
      <c r="P163" s="13">
        <v>21.249</v>
      </c>
    </row>
    <row r="164" spans="1:16" ht="12.75">
      <c r="A164" s="1">
        <v>25447</v>
      </c>
      <c r="B164" s="2">
        <v>38.9</v>
      </c>
      <c r="C164" s="7">
        <v>3040</v>
      </c>
      <c r="D164" s="7">
        <v>81290</v>
      </c>
      <c r="E164" s="10">
        <v>3.26</v>
      </c>
      <c r="F164" s="10"/>
      <c r="G164" s="7">
        <f>YEAR(A164)</f>
        <v>1969</v>
      </c>
      <c r="H164" s="7">
        <f>ROUND((MONTH(A164)+1)/3,0)</f>
        <v>3</v>
      </c>
      <c r="I164">
        <f t="shared" si="2"/>
        <v>7879</v>
      </c>
      <c r="J164" s="1">
        <v>31778</v>
      </c>
      <c r="K164" s="10">
        <v>5.98</v>
      </c>
      <c r="L164" s="2">
        <v>56.418</v>
      </c>
      <c r="M164" s="2">
        <v>73.397</v>
      </c>
      <c r="N164" s="6">
        <v>8.2</v>
      </c>
      <c r="O164" s="6">
        <v>0.3</v>
      </c>
      <c r="P164" s="13">
        <v>21.334</v>
      </c>
    </row>
    <row r="165" spans="1:16" ht="12.75">
      <c r="A165" s="1">
        <v>25477</v>
      </c>
      <c r="B165" s="2">
        <v>39.1</v>
      </c>
      <c r="C165" s="7">
        <v>3049</v>
      </c>
      <c r="D165" s="7">
        <v>81494</v>
      </c>
      <c r="E165" s="10">
        <v>3.28</v>
      </c>
      <c r="F165" s="10"/>
      <c r="G165" s="7">
        <f>YEAR(A165)</f>
        <v>1969</v>
      </c>
      <c r="H165" s="7">
        <f>ROUND((MONTH(A165)+1)/3,0)</f>
        <v>4</v>
      </c>
      <c r="I165">
        <f t="shared" si="2"/>
        <v>7880</v>
      </c>
      <c r="J165" s="1">
        <v>31868</v>
      </c>
      <c r="K165" s="10">
        <v>5.97</v>
      </c>
      <c r="L165" s="2">
        <v>56.809</v>
      </c>
      <c r="M165" s="2">
        <v>75.557</v>
      </c>
      <c r="N165" s="6">
        <v>8.5</v>
      </c>
      <c r="O165" s="6">
        <v>0.7</v>
      </c>
      <c r="P165" s="13">
        <v>21.425</v>
      </c>
    </row>
    <row r="166" spans="1:16" ht="12.75">
      <c r="A166" s="1">
        <v>25508</v>
      </c>
      <c r="B166" s="2">
        <v>39.2</v>
      </c>
      <c r="C166" s="7">
        <v>2856</v>
      </c>
      <c r="D166" s="7">
        <v>81397</v>
      </c>
      <c r="E166" s="10">
        <v>3.29</v>
      </c>
      <c r="F166" s="10"/>
      <c r="G166" s="7">
        <f>YEAR(A166)</f>
        <v>1969</v>
      </c>
      <c r="H166" s="7">
        <f>ROUND((MONTH(A166)+1)/3,0)</f>
        <v>4</v>
      </c>
      <c r="I166">
        <f t="shared" si="2"/>
        <v>7880</v>
      </c>
      <c r="J166" s="1">
        <v>31959</v>
      </c>
      <c r="K166" s="10">
        <v>5.97</v>
      </c>
      <c r="L166" s="2">
        <v>57.239</v>
      </c>
      <c r="M166" s="2">
        <v>76.259</v>
      </c>
      <c r="N166" s="6">
        <v>8.7</v>
      </c>
      <c r="O166" s="6">
        <v>0.5</v>
      </c>
      <c r="P166" s="13">
        <v>21.507</v>
      </c>
    </row>
    <row r="167" spans="1:16" ht="12.75">
      <c r="A167" s="1">
        <v>25538</v>
      </c>
      <c r="B167" s="2">
        <v>39.4</v>
      </c>
      <c r="C167" s="7">
        <v>2884</v>
      </c>
      <c r="D167" s="7">
        <v>81624</v>
      </c>
      <c r="E167" s="10">
        <v>3.3</v>
      </c>
      <c r="F167" s="10"/>
      <c r="G167" s="7">
        <f>YEAR(A167)</f>
        <v>1969</v>
      </c>
      <c r="H167" s="7">
        <f>ROUND((MONTH(A167)+1)/3,0)</f>
        <v>4</v>
      </c>
      <c r="I167">
        <f t="shared" si="2"/>
        <v>7880</v>
      </c>
      <c r="J167" s="1">
        <v>32051</v>
      </c>
      <c r="K167" s="10">
        <v>5.96</v>
      </c>
      <c r="L167" s="2">
        <v>57.695</v>
      </c>
      <c r="M167" s="2">
        <v>77.572</v>
      </c>
      <c r="N167" s="6">
        <v>8.7</v>
      </c>
      <c r="O167" s="6">
        <v>1.8</v>
      </c>
      <c r="P167" s="13">
        <v>21.587</v>
      </c>
    </row>
    <row r="168" spans="1:16" ht="12.75">
      <c r="A168" s="1">
        <v>25569</v>
      </c>
      <c r="B168" s="2">
        <v>39.6</v>
      </c>
      <c r="C168" s="7">
        <v>3201</v>
      </c>
      <c r="D168" s="7">
        <v>81981</v>
      </c>
      <c r="E168" s="10">
        <v>3.31</v>
      </c>
      <c r="F168" s="10"/>
      <c r="G168" s="7">
        <f>YEAR(A168)</f>
        <v>1970</v>
      </c>
      <c r="H168" s="7">
        <f>ROUND((MONTH(A168)+1)/3,0)</f>
        <v>1</v>
      </c>
      <c r="I168">
        <f t="shared" si="2"/>
        <v>7881</v>
      </c>
      <c r="J168" s="1">
        <v>32143</v>
      </c>
      <c r="K168" s="10">
        <v>5.95</v>
      </c>
      <c r="L168" s="2">
        <v>58.147</v>
      </c>
      <c r="M168" s="2">
        <v>78.494</v>
      </c>
      <c r="N168" s="6">
        <v>8.7</v>
      </c>
      <c r="O168" s="6">
        <v>1.4</v>
      </c>
      <c r="P168" s="13">
        <v>21.659</v>
      </c>
    </row>
    <row r="169" spans="1:16" ht="12.75">
      <c r="A169" s="1">
        <v>25600</v>
      </c>
      <c r="B169" s="2">
        <v>39.8</v>
      </c>
      <c r="C169" s="7">
        <v>3453</v>
      </c>
      <c r="D169" s="7">
        <v>82151</v>
      </c>
      <c r="E169" s="10">
        <v>3.33</v>
      </c>
      <c r="F169" s="10"/>
      <c r="G169" s="7">
        <f>YEAR(A169)</f>
        <v>1970</v>
      </c>
      <c r="H169" s="7">
        <f>ROUND((MONTH(A169)+1)/3,0)</f>
        <v>1</v>
      </c>
      <c r="I169">
        <f t="shared" si="2"/>
        <v>7881</v>
      </c>
      <c r="J169" s="1">
        <v>32234</v>
      </c>
      <c r="K169" s="10">
        <v>5.94</v>
      </c>
      <c r="L169" s="2">
        <v>58.713</v>
      </c>
      <c r="M169" s="2">
        <v>80.038</v>
      </c>
      <c r="N169" s="6">
        <v>8.6</v>
      </c>
      <c r="O169" s="6">
        <v>1.4</v>
      </c>
      <c r="P169" s="13">
        <v>21.742</v>
      </c>
    </row>
    <row r="170" spans="1:16" ht="12.75">
      <c r="A170" s="1">
        <v>25628</v>
      </c>
      <c r="B170" s="2">
        <v>40.1</v>
      </c>
      <c r="C170" s="7">
        <v>3635</v>
      </c>
      <c r="D170" s="7">
        <v>82498</v>
      </c>
      <c r="E170" s="10">
        <v>3.35</v>
      </c>
      <c r="F170" s="10"/>
      <c r="G170" s="7">
        <f>YEAR(A170)</f>
        <v>1970</v>
      </c>
      <c r="H170" s="7">
        <f>ROUND((MONTH(A170)+1)/3,0)</f>
        <v>1</v>
      </c>
      <c r="I170">
        <f t="shared" si="2"/>
        <v>7881</v>
      </c>
      <c r="J170" s="1">
        <v>32325</v>
      </c>
      <c r="K170" s="10">
        <v>5.93</v>
      </c>
      <c r="L170" s="2">
        <v>59.415</v>
      </c>
      <c r="M170" s="2">
        <v>79.054</v>
      </c>
      <c r="N170" s="6">
        <v>8.5</v>
      </c>
      <c r="O170" s="6">
        <v>1.5</v>
      </c>
      <c r="P170" s="13">
        <v>21.823</v>
      </c>
    </row>
    <row r="171" spans="1:16" ht="12.75">
      <c r="A171" s="1">
        <v>25659</v>
      </c>
      <c r="B171" s="2">
        <v>40.4</v>
      </c>
      <c r="C171" s="7">
        <v>3797</v>
      </c>
      <c r="D171" s="7">
        <v>82727</v>
      </c>
      <c r="E171" s="10">
        <v>3.36</v>
      </c>
      <c r="F171" s="10"/>
      <c r="G171" s="7">
        <f>YEAR(A171)</f>
        <v>1970</v>
      </c>
      <c r="H171" s="7">
        <f>ROUND((MONTH(A171)+1)/3,0)</f>
        <v>2</v>
      </c>
      <c r="I171">
        <f t="shared" si="2"/>
        <v>7882</v>
      </c>
      <c r="J171" s="1">
        <v>32417</v>
      </c>
      <c r="K171" s="10">
        <v>5.92</v>
      </c>
      <c r="L171" s="2">
        <v>59.929</v>
      </c>
      <c r="M171" s="2">
        <v>79.757</v>
      </c>
      <c r="N171" s="6">
        <v>8.7</v>
      </c>
      <c r="O171" s="6">
        <v>1</v>
      </c>
      <c r="P171" s="13">
        <v>21.909</v>
      </c>
    </row>
    <row r="172" spans="1:16" ht="12.75">
      <c r="A172" s="1">
        <v>25689</v>
      </c>
      <c r="B172" s="2">
        <v>40.5</v>
      </c>
      <c r="C172" s="7">
        <v>3919</v>
      </c>
      <c r="D172" s="7">
        <v>82483</v>
      </c>
      <c r="E172" s="10">
        <v>3.38</v>
      </c>
      <c r="F172" s="10"/>
      <c r="G172" s="7">
        <f>YEAR(A172)</f>
        <v>1970</v>
      </c>
      <c r="H172" s="7">
        <f>ROUND((MONTH(A172)+1)/3,0)</f>
        <v>2</v>
      </c>
      <c r="I172">
        <f t="shared" si="2"/>
        <v>7882</v>
      </c>
      <c r="J172" s="1">
        <v>32509</v>
      </c>
      <c r="K172" s="10">
        <v>5.91</v>
      </c>
      <c r="L172" s="2">
        <v>60.553</v>
      </c>
      <c r="M172" s="2">
        <v>81.506</v>
      </c>
      <c r="N172" s="6">
        <v>8.7</v>
      </c>
      <c r="O172" s="6">
        <v>1.5</v>
      </c>
      <c r="P172" s="13">
        <v>21.986</v>
      </c>
    </row>
    <row r="173" spans="1:16" ht="12.75">
      <c r="A173" s="1">
        <v>25720</v>
      </c>
      <c r="B173" s="2">
        <v>40.8</v>
      </c>
      <c r="C173" s="7">
        <v>4071</v>
      </c>
      <c r="D173" s="7">
        <v>82484</v>
      </c>
      <c r="E173" s="10">
        <v>3.39</v>
      </c>
      <c r="F173" s="10"/>
      <c r="G173" s="7">
        <f>YEAR(A173)</f>
        <v>1970</v>
      </c>
      <c r="H173" s="7">
        <f>ROUND((MONTH(A173)+1)/3,0)</f>
        <v>2</v>
      </c>
      <c r="I173">
        <f t="shared" si="2"/>
        <v>7882</v>
      </c>
      <c r="J173" s="1">
        <v>32599</v>
      </c>
      <c r="K173" s="10">
        <v>5.91</v>
      </c>
      <c r="L173" s="2">
        <v>61.198</v>
      </c>
      <c r="M173" s="2">
        <v>82.638</v>
      </c>
      <c r="N173" s="6">
        <v>8.7</v>
      </c>
      <c r="O173" s="6">
        <v>1.3</v>
      </c>
      <c r="P173" s="13">
        <v>22.066</v>
      </c>
    </row>
    <row r="174" spans="1:16" ht="12.75">
      <c r="A174" s="1">
        <v>25750</v>
      </c>
      <c r="B174" s="2">
        <v>40.9</v>
      </c>
      <c r="C174" s="7">
        <v>4175</v>
      </c>
      <c r="D174" s="7">
        <v>82901</v>
      </c>
      <c r="E174" s="10">
        <v>3.41</v>
      </c>
      <c r="F174" s="10"/>
      <c r="G174" s="7">
        <f>YEAR(A174)</f>
        <v>1970</v>
      </c>
      <c r="H174" s="7">
        <f>ROUND((MONTH(A174)+1)/3,0)</f>
        <v>3</v>
      </c>
      <c r="I174">
        <f t="shared" si="2"/>
        <v>7883</v>
      </c>
      <c r="J174" s="1">
        <v>32690</v>
      </c>
      <c r="K174" s="10">
        <v>5.9</v>
      </c>
      <c r="L174" s="2">
        <v>61.645</v>
      </c>
      <c r="M174" s="2">
        <v>80.905</v>
      </c>
      <c r="N174" s="6">
        <v>8.4</v>
      </c>
      <c r="O174" s="6">
        <v>1.9</v>
      </c>
      <c r="P174" s="13">
        <v>22.149</v>
      </c>
    </row>
    <row r="175" spans="1:16" ht="12.75">
      <c r="A175" s="1">
        <v>25781</v>
      </c>
      <c r="B175" s="2">
        <v>41.1</v>
      </c>
      <c r="C175" s="7">
        <v>4256</v>
      </c>
      <c r="D175" s="7">
        <v>82880</v>
      </c>
      <c r="E175" s="10">
        <v>3.43</v>
      </c>
      <c r="F175" s="10"/>
      <c r="G175" s="7">
        <f>YEAR(A175)</f>
        <v>1970</v>
      </c>
      <c r="H175" s="7">
        <f>ROUND((MONTH(A175)+1)/3,0)</f>
        <v>3</v>
      </c>
      <c r="I175">
        <f t="shared" si="2"/>
        <v>7883</v>
      </c>
      <c r="J175" s="1">
        <v>32782</v>
      </c>
      <c r="K175" s="10">
        <v>5.89</v>
      </c>
      <c r="L175" s="2">
        <v>62.084</v>
      </c>
      <c r="M175" s="2">
        <v>81.184</v>
      </c>
      <c r="N175" s="6">
        <v>8.5</v>
      </c>
      <c r="O175" s="6">
        <v>0.9</v>
      </c>
      <c r="P175" s="13">
        <v>22.226</v>
      </c>
    </row>
    <row r="176" spans="1:16" ht="12.75">
      <c r="A176" s="1">
        <v>25812</v>
      </c>
      <c r="B176" s="2">
        <v>41.3</v>
      </c>
      <c r="C176" s="7">
        <v>4456</v>
      </c>
      <c r="D176" s="7">
        <v>82954</v>
      </c>
      <c r="E176" s="10">
        <v>3.45</v>
      </c>
      <c r="F176" s="10"/>
      <c r="G176" s="7">
        <f>YEAR(A176)</f>
        <v>1970</v>
      </c>
      <c r="H176" s="7">
        <f>ROUND((MONTH(A176)+1)/3,0)</f>
        <v>3</v>
      </c>
      <c r="I176">
        <f t="shared" si="2"/>
        <v>7883</v>
      </c>
      <c r="J176" s="1">
        <v>32874</v>
      </c>
      <c r="K176" s="10">
        <v>5.89</v>
      </c>
      <c r="L176" s="2">
        <v>62.754</v>
      </c>
      <c r="M176" s="2">
        <v>82.284</v>
      </c>
      <c r="N176" s="6">
        <v>8.7</v>
      </c>
      <c r="O176" s="6">
        <v>1.3</v>
      </c>
      <c r="P176" s="13">
        <v>22.319</v>
      </c>
    </row>
    <row r="177" spans="1:16" ht="12.75">
      <c r="A177" s="1">
        <v>25842</v>
      </c>
      <c r="B177" s="2">
        <v>41.5</v>
      </c>
      <c r="C177" s="7">
        <v>4591</v>
      </c>
      <c r="D177" s="7">
        <v>83276</v>
      </c>
      <c r="E177" s="10">
        <v>3.46</v>
      </c>
      <c r="F177" s="10"/>
      <c r="G177" s="7">
        <f>YEAR(A177)</f>
        <v>1970</v>
      </c>
      <c r="H177" s="7">
        <f>ROUND((MONTH(A177)+1)/3,0)</f>
        <v>4</v>
      </c>
      <c r="I177">
        <f t="shared" si="2"/>
        <v>7884</v>
      </c>
      <c r="J177" s="1">
        <v>32964</v>
      </c>
      <c r="K177" s="10">
        <v>5.87</v>
      </c>
      <c r="L177" s="2">
        <v>63.457</v>
      </c>
      <c r="M177" s="2">
        <v>80.233</v>
      </c>
      <c r="N177" s="6">
        <v>8.3</v>
      </c>
      <c r="O177" s="6">
        <v>1.2</v>
      </c>
      <c r="P177" s="13">
        <v>22.429</v>
      </c>
    </row>
    <row r="178" spans="1:16" ht="12.75">
      <c r="A178" s="1">
        <v>25873</v>
      </c>
      <c r="B178" s="2">
        <v>41.8</v>
      </c>
      <c r="C178" s="7">
        <v>4898</v>
      </c>
      <c r="D178" s="7">
        <v>83548</v>
      </c>
      <c r="E178" s="10">
        <v>3.47</v>
      </c>
      <c r="F178" s="10"/>
      <c r="G178" s="7">
        <f>YEAR(A178)</f>
        <v>1970</v>
      </c>
      <c r="H178" s="7">
        <f>ROUND((MONTH(A178)+1)/3,0)</f>
        <v>4</v>
      </c>
      <c r="I178">
        <f t="shared" si="2"/>
        <v>7884</v>
      </c>
      <c r="J178" s="1">
        <v>33055</v>
      </c>
      <c r="K178" s="10">
        <v>5.86</v>
      </c>
      <c r="L178" s="2">
        <v>64.001</v>
      </c>
      <c r="M178" s="2">
        <v>82.523</v>
      </c>
      <c r="N178" s="6">
        <v>8.4</v>
      </c>
      <c r="O178" s="6">
        <v>0.6</v>
      </c>
      <c r="P178" s="13">
        <v>22.544</v>
      </c>
    </row>
    <row r="179" spans="1:16" ht="12.75">
      <c r="A179" s="1">
        <v>25903</v>
      </c>
      <c r="B179" s="2">
        <v>42</v>
      </c>
      <c r="C179" s="7">
        <v>5076</v>
      </c>
      <c r="D179" s="7">
        <v>83670</v>
      </c>
      <c r="E179" s="10">
        <v>3.5</v>
      </c>
      <c r="F179" s="10"/>
      <c r="G179" s="7">
        <f>YEAR(A179)</f>
        <v>1970</v>
      </c>
      <c r="H179" s="7">
        <f>ROUND((MONTH(A179)+1)/3,0)</f>
        <v>4</v>
      </c>
      <c r="I179">
        <f t="shared" si="2"/>
        <v>7884</v>
      </c>
      <c r="J179" s="1">
        <v>33147</v>
      </c>
      <c r="K179" s="10">
        <v>5.84</v>
      </c>
      <c r="L179" s="2">
        <v>64.477</v>
      </c>
      <c r="M179" s="2">
        <v>87.342</v>
      </c>
      <c r="N179" s="6">
        <v>8.7</v>
      </c>
      <c r="O179" s="6">
        <v>-0.1</v>
      </c>
      <c r="P179" s="13">
        <v>22.658</v>
      </c>
    </row>
    <row r="180" spans="1:16" ht="12.75">
      <c r="A180" s="1">
        <v>25934</v>
      </c>
      <c r="B180" s="2">
        <v>42.1</v>
      </c>
      <c r="C180" s="7">
        <v>4986</v>
      </c>
      <c r="D180" s="7">
        <v>83850</v>
      </c>
      <c r="E180" s="10">
        <v>3.52</v>
      </c>
      <c r="F180" s="10"/>
      <c r="G180" s="7">
        <f>YEAR(A180)</f>
        <v>1971</v>
      </c>
      <c r="H180" s="7">
        <f>ROUND((MONTH(A180)+1)/3,0)</f>
        <v>1</v>
      </c>
      <c r="I180">
        <f t="shared" si="2"/>
        <v>7885</v>
      </c>
      <c r="J180" s="1">
        <v>33239</v>
      </c>
      <c r="K180" s="10">
        <v>5.82</v>
      </c>
      <c r="L180" s="2">
        <v>65.109</v>
      </c>
      <c r="M180" s="2">
        <v>84.02</v>
      </c>
      <c r="N180" s="6">
        <v>8.2</v>
      </c>
      <c r="O180" s="6">
        <v>-0.7</v>
      </c>
      <c r="P180" s="13">
        <v>22.747</v>
      </c>
    </row>
    <row r="181" spans="1:16" ht="12.75">
      <c r="A181" s="1">
        <v>25965</v>
      </c>
      <c r="B181" s="2">
        <v>42.2</v>
      </c>
      <c r="C181" s="7">
        <v>4903</v>
      </c>
      <c r="D181" s="7">
        <v>83603</v>
      </c>
      <c r="E181" s="10">
        <v>3.54</v>
      </c>
      <c r="F181" s="10"/>
      <c r="G181" s="7">
        <f>YEAR(A181)</f>
        <v>1971</v>
      </c>
      <c r="H181" s="7">
        <f>ROUND((MONTH(A181)+1)/3,0)</f>
        <v>1</v>
      </c>
      <c r="I181">
        <f t="shared" si="2"/>
        <v>7885</v>
      </c>
      <c r="J181" s="1">
        <v>33329</v>
      </c>
      <c r="K181" s="10">
        <v>5.79</v>
      </c>
      <c r="L181" s="2">
        <v>65.587</v>
      </c>
      <c r="M181" s="2">
        <v>81.66</v>
      </c>
      <c r="N181" s="6">
        <v>8</v>
      </c>
      <c r="O181" s="6">
        <v>0.5</v>
      </c>
      <c r="P181" s="13">
        <v>22.834</v>
      </c>
    </row>
    <row r="182" spans="1:16" ht="12.75">
      <c r="A182" s="1">
        <v>25993</v>
      </c>
      <c r="B182" s="2">
        <v>42.2</v>
      </c>
      <c r="C182" s="7">
        <v>4987</v>
      </c>
      <c r="D182" s="7">
        <v>83575</v>
      </c>
      <c r="E182" s="10">
        <v>3.56</v>
      </c>
      <c r="F182" s="10"/>
      <c r="G182" s="7">
        <f>YEAR(A182)</f>
        <v>1971</v>
      </c>
      <c r="H182" s="7">
        <f>ROUND((MONTH(A182)+1)/3,0)</f>
        <v>1</v>
      </c>
      <c r="I182">
        <f t="shared" si="2"/>
        <v>7885</v>
      </c>
      <c r="J182" s="1">
        <v>33420</v>
      </c>
      <c r="K182" s="10">
        <v>5.77</v>
      </c>
      <c r="L182" s="2">
        <v>66.099</v>
      </c>
      <c r="M182" s="2">
        <v>80.057</v>
      </c>
      <c r="N182" s="6">
        <v>8.1</v>
      </c>
      <c r="O182" s="6">
        <v>1.4</v>
      </c>
      <c r="P182" s="13">
        <v>22.907</v>
      </c>
    </row>
    <row r="183" spans="1:16" ht="12.75">
      <c r="A183" s="1">
        <v>26024</v>
      </c>
      <c r="B183" s="2">
        <v>42.4</v>
      </c>
      <c r="C183" s="7">
        <v>4959</v>
      </c>
      <c r="D183" s="7">
        <v>83946</v>
      </c>
      <c r="E183" s="10">
        <v>3.57</v>
      </c>
      <c r="F183" s="10"/>
      <c r="G183" s="7">
        <f>YEAR(A183)</f>
        <v>1971</v>
      </c>
      <c r="H183" s="7">
        <f>ROUND((MONTH(A183)+1)/3,0)</f>
        <v>2</v>
      </c>
      <c r="I183">
        <f t="shared" si="2"/>
        <v>7886</v>
      </c>
      <c r="J183" s="1">
        <v>33512</v>
      </c>
      <c r="K183" s="10">
        <v>5.74</v>
      </c>
      <c r="L183" s="2">
        <v>66.492</v>
      </c>
      <c r="M183" s="2">
        <v>80.375</v>
      </c>
      <c r="N183" s="6">
        <v>8.2</v>
      </c>
      <c r="O183" s="6">
        <v>3</v>
      </c>
      <c r="P183" s="13">
        <v>22.992</v>
      </c>
    </row>
    <row r="184" spans="1:16" ht="12.75">
      <c r="A184" s="1">
        <v>26054</v>
      </c>
      <c r="B184" s="2">
        <v>42.6</v>
      </c>
      <c r="C184" s="7">
        <v>4996</v>
      </c>
      <c r="D184" s="7">
        <v>84135</v>
      </c>
      <c r="E184" s="10">
        <v>3.6</v>
      </c>
      <c r="F184" s="10"/>
      <c r="G184" s="7">
        <f>YEAR(A184)</f>
        <v>1971</v>
      </c>
      <c r="H184" s="7">
        <f>ROUND((MONTH(A184)+1)/3,0)</f>
        <v>2</v>
      </c>
      <c r="I184">
        <f t="shared" si="2"/>
        <v>7886</v>
      </c>
      <c r="J184" s="1">
        <v>33604</v>
      </c>
      <c r="K184" s="10">
        <v>5.71</v>
      </c>
      <c r="L184" s="2">
        <v>66.739</v>
      </c>
      <c r="M184" s="2">
        <v>80.63</v>
      </c>
      <c r="N184" s="6">
        <v>8.2</v>
      </c>
      <c r="O184" s="6">
        <v>4.9</v>
      </c>
      <c r="P184" s="13">
        <v>23.093</v>
      </c>
    </row>
    <row r="185" spans="1:16" ht="12.75">
      <c r="A185" s="1">
        <v>26085</v>
      </c>
      <c r="B185" s="2">
        <v>42.8</v>
      </c>
      <c r="C185" s="7">
        <v>4949</v>
      </c>
      <c r="D185" s="7">
        <v>83706</v>
      </c>
      <c r="E185" s="10">
        <v>3.62</v>
      </c>
      <c r="F185" s="10"/>
      <c r="G185" s="7">
        <f>YEAR(A185)</f>
        <v>1971</v>
      </c>
      <c r="H185" s="7">
        <f>ROUND((MONTH(A185)+1)/3,0)</f>
        <v>2</v>
      </c>
      <c r="I185">
        <f t="shared" si="2"/>
        <v>7886</v>
      </c>
      <c r="J185" s="1">
        <v>33695</v>
      </c>
      <c r="K185" s="10">
        <v>5.68</v>
      </c>
      <c r="L185" s="2">
        <v>67.14</v>
      </c>
      <c r="M185" s="2">
        <v>80.852</v>
      </c>
      <c r="N185" s="6">
        <v>8.3</v>
      </c>
      <c r="O185" s="6">
        <v>4.5</v>
      </c>
      <c r="P185" s="13">
        <v>23.184</v>
      </c>
    </row>
    <row r="186" spans="1:16" ht="12.75">
      <c r="A186" s="1">
        <v>26115</v>
      </c>
      <c r="B186" s="2">
        <v>42.9</v>
      </c>
      <c r="C186" s="7">
        <v>5035</v>
      </c>
      <c r="D186" s="7">
        <v>84340</v>
      </c>
      <c r="E186" s="10">
        <v>3.63</v>
      </c>
      <c r="F186" s="10"/>
      <c r="G186" s="7">
        <f>YEAR(A186)</f>
        <v>1971</v>
      </c>
      <c r="H186" s="7">
        <f>ROUND((MONTH(A186)+1)/3,0)</f>
        <v>3</v>
      </c>
      <c r="I186">
        <f t="shared" si="2"/>
        <v>7887</v>
      </c>
      <c r="J186" s="1">
        <v>33786</v>
      </c>
      <c r="K186" s="10">
        <v>5.65</v>
      </c>
      <c r="L186" s="2">
        <v>67.468</v>
      </c>
      <c r="M186" s="2">
        <v>81.594</v>
      </c>
      <c r="N186" s="6">
        <v>8.4</v>
      </c>
      <c r="O186" s="6">
        <v>4.3</v>
      </c>
      <c r="P186" s="13">
        <v>23.273</v>
      </c>
    </row>
    <row r="187" spans="1:16" ht="12.75">
      <c r="A187" s="1">
        <v>26146</v>
      </c>
      <c r="B187" s="2">
        <v>43</v>
      </c>
      <c r="C187" s="7">
        <v>5134</v>
      </c>
      <c r="D187" s="7">
        <v>84673</v>
      </c>
      <c r="E187" s="10">
        <v>3.66</v>
      </c>
      <c r="F187" s="10"/>
      <c r="G187" s="7">
        <f>YEAR(A187)</f>
        <v>1971</v>
      </c>
      <c r="H187" s="7">
        <f>ROUND((MONTH(A187)+1)/3,0)</f>
        <v>3</v>
      </c>
      <c r="I187">
        <f t="shared" si="2"/>
        <v>7887</v>
      </c>
      <c r="J187" s="1">
        <v>33878</v>
      </c>
      <c r="K187" s="10">
        <v>5.61</v>
      </c>
      <c r="L187" s="2">
        <v>67.932</v>
      </c>
      <c r="M187" s="2">
        <v>81.063</v>
      </c>
      <c r="N187" s="6">
        <v>8.4</v>
      </c>
      <c r="O187" s="6">
        <v>4.7</v>
      </c>
      <c r="P187" s="13">
        <v>23.305</v>
      </c>
    </row>
    <row r="188" spans="1:16" ht="12.75">
      <c r="A188" s="1">
        <v>26177</v>
      </c>
      <c r="B188" s="2">
        <v>43</v>
      </c>
      <c r="C188" s="7">
        <v>5042</v>
      </c>
      <c r="D188" s="7">
        <v>84731</v>
      </c>
      <c r="E188" s="10">
        <v>3.67</v>
      </c>
      <c r="F188" s="10"/>
      <c r="G188" s="7">
        <f>YEAR(A188)</f>
        <v>1971</v>
      </c>
      <c r="H188" s="7">
        <f>ROUND((MONTH(A188)+1)/3,0)</f>
        <v>3</v>
      </c>
      <c r="I188">
        <f t="shared" si="2"/>
        <v>7887</v>
      </c>
      <c r="J188" s="1">
        <v>33970</v>
      </c>
      <c r="K188" s="10">
        <v>5.58</v>
      </c>
      <c r="L188" s="2">
        <v>68.313</v>
      </c>
      <c r="M188" s="2">
        <v>80.515</v>
      </c>
      <c r="N188" s="6">
        <v>8.6</v>
      </c>
      <c r="O188" s="6">
        <v>1.9</v>
      </c>
      <c r="P188" s="13">
        <v>23.344</v>
      </c>
    </row>
    <row r="189" spans="1:16" ht="12.75">
      <c r="A189" s="1">
        <v>26207</v>
      </c>
      <c r="B189" s="2">
        <v>43.1</v>
      </c>
      <c r="C189" s="7">
        <v>4954</v>
      </c>
      <c r="D189" s="7">
        <v>84872</v>
      </c>
      <c r="E189" s="10">
        <v>3.68</v>
      </c>
      <c r="F189" s="10"/>
      <c r="G189" s="7">
        <f>YEAR(A189)</f>
        <v>1971</v>
      </c>
      <c r="H189" s="7">
        <f>ROUND((MONTH(A189)+1)/3,0)</f>
        <v>4</v>
      </c>
      <c r="I189">
        <f t="shared" si="2"/>
        <v>7888</v>
      </c>
      <c r="J189" s="1">
        <v>34060</v>
      </c>
      <c r="K189" s="10">
        <v>5.54</v>
      </c>
      <c r="L189" s="2">
        <v>68.719</v>
      </c>
      <c r="M189" s="2">
        <v>80.682</v>
      </c>
      <c r="N189" s="6">
        <v>8.7</v>
      </c>
      <c r="O189" s="6">
        <v>0.6</v>
      </c>
      <c r="P189" s="13">
        <v>23.381</v>
      </c>
    </row>
    <row r="190" spans="1:16" ht="12.75">
      <c r="A190" s="1">
        <v>26238</v>
      </c>
      <c r="B190" s="2">
        <v>43.2</v>
      </c>
      <c r="C190" s="7">
        <v>5161</v>
      </c>
      <c r="D190" s="7">
        <v>85458</v>
      </c>
      <c r="E190" s="10">
        <v>3.69</v>
      </c>
      <c r="F190" s="10"/>
      <c r="G190" s="7">
        <f>YEAR(A190)</f>
        <v>1971</v>
      </c>
      <c r="H190" s="7">
        <f>ROUND((MONTH(A190)+1)/3,0)</f>
        <v>4</v>
      </c>
      <c r="I190">
        <f t="shared" si="2"/>
        <v>7888</v>
      </c>
      <c r="J190" s="1">
        <v>34151</v>
      </c>
      <c r="K190" s="10">
        <v>5.51</v>
      </c>
      <c r="L190" s="2">
        <v>69.128</v>
      </c>
      <c r="M190" s="2">
        <v>79.935</v>
      </c>
      <c r="N190" s="6">
        <v>8.6</v>
      </c>
      <c r="O190" s="6">
        <v>0.3</v>
      </c>
      <c r="P190" s="13">
        <v>23.433</v>
      </c>
    </row>
    <row r="191" spans="1:16" ht="12.75">
      <c r="A191" s="1">
        <v>26268</v>
      </c>
      <c r="B191" s="2">
        <v>43.3</v>
      </c>
      <c r="C191" s="7">
        <v>5154</v>
      </c>
      <c r="D191" s="7">
        <v>85625</v>
      </c>
      <c r="E191" s="10">
        <v>3.73</v>
      </c>
      <c r="F191" s="10"/>
      <c r="G191" s="7">
        <f>YEAR(A191)</f>
        <v>1971</v>
      </c>
      <c r="H191" s="7">
        <f>ROUND((MONTH(A191)+1)/3,0)</f>
        <v>4</v>
      </c>
      <c r="I191">
        <f t="shared" si="2"/>
        <v>7888</v>
      </c>
      <c r="J191" s="1">
        <v>34243</v>
      </c>
      <c r="K191" s="10">
        <v>5.48</v>
      </c>
      <c r="L191" s="2">
        <v>69.505</v>
      </c>
      <c r="M191" s="2">
        <v>79.453</v>
      </c>
      <c r="N191" s="6">
        <v>8.7</v>
      </c>
      <c r="O191" s="6">
        <v>0.1</v>
      </c>
      <c r="P191" s="13">
        <v>23.507</v>
      </c>
    </row>
    <row r="192" spans="1:16" ht="12.75">
      <c r="A192" s="1">
        <v>26299</v>
      </c>
      <c r="B192" s="2">
        <v>43.5</v>
      </c>
      <c r="C192" s="7">
        <v>5019</v>
      </c>
      <c r="D192" s="7">
        <v>85978</v>
      </c>
      <c r="E192" s="10">
        <v>3.8</v>
      </c>
      <c r="F192" s="10"/>
      <c r="G192" s="7">
        <f>YEAR(A192)</f>
        <v>1972</v>
      </c>
      <c r="H192" s="7">
        <f>ROUND((MONTH(A192)+1)/3,0)</f>
        <v>1</v>
      </c>
      <c r="I192">
        <f t="shared" si="2"/>
        <v>7889</v>
      </c>
      <c r="J192" s="1">
        <v>34335</v>
      </c>
      <c r="K192" s="10">
        <v>5.44</v>
      </c>
      <c r="L192" s="2">
        <v>69.837</v>
      </c>
      <c r="M192" s="2">
        <v>79.352</v>
      </c>
      <c r="N192" s="6">
        <v>8.8</v>
      </c>
      <c r="O192" s="6">
        <v>1</v>
      </c>
      <c r="P192" s="13">
        <v>23.607</v>
      </c>
    </row>
    <row r="193" spans="1:16" ht="12.75">
      <c r="A193" s="1">
        <v>26330</v>
      </c>
      <c r="B193" s="2">
        <v>43.6</v>
      </c>
      <c r="C193" s="7">
        <v>4928</v>
      </c>
      <c r="D193" s="7">
        <v>86036</v>
      </c>
      <c r="E193" s="10">
        <v>3.82</v>
      </c>
      <c r="F193" s="10"/>
      <c r="G193" s="7">
        <f>YEAR(A193)</f>
        <v>1972</v>
      </c>
      <c r="H193" s="7">
        <f>ROUND((MONTH(A193)+1)/3,0)</f>
        <v>1</v>
      </c>
      <c r="I193">
        <f t="shared" si="2"/>
        <v>7889</v>
      </c>
      <c r="J193" s="1">
        <v>34425</v>
      </c>
      <c r="K193" s="10">
        <v>5.41</v>
      </c>
      <c r="L193" s="2">
        <v>70.174</v>
      </c>
      <c r="M193" s="2">
        <v>80.205</v>
      </c>
      <c r="N193" s="6">
        <v>9.1</v>
      </c>
      <c r="O193" s="6">
        <v>2</v>
      </c>
      <c r="P193" s="13">
        <v>23.671</v>
      </c>
    </row>
    <row r="194" spans="1:16" ht="12.75">
      <c r="A194" s="1">
        <v>26359</v>
      </c>
      <c r="B194" s="2">
        <v>43.6</v>
      </c>
      <c r="C194" s="7">
        <v>5038</v>
      </c>
      <c r="D194" s="7">
        <v>86611</v>
      </c>
      <c r="E194" s="10">
        <v>3.84</v>
      </c>
      <c r="F194" s="10"/>
      <c r="G194" s="7">
        <f>YEAR(A194)</f>
        <v>1972</v>
      </c>
      <c r="H194" s="7">
        <f>ROUND((MONTH(A194)+1)/3,0)</f>
        <v>1</v>
      </c>
      <c r="I194">
        <f t="shared" si="2"/>
        <v>7889</v>
      </c>
      <c r="J194" s="1">
        <v>34516</v>
      </c>
      <c r="K194" s="10">
        <v>5.38</v>
      </c>
      <c r="L194" s="2">
        <v>70.577</v>
      </c>
      <c r="M194" s="2">
        <v>81.459</v>
      </c>
      <c r="N194" s="6">
        <v>9.5</v>
      </c>
      <c r="O194" s="6">
        <v>0.9</v>
      </c>
      <c r="P194" s="13">
        <v>23.717</v>
      </c>
    </row>
    <row r="195" spans="1:16" ht="12.75">
      <c r="A195" s="1">
        <v>26390</v>
      </c>
      <c r="B195" s="2">
        <v>43.8</v>
      </c>
      <c r="C195" s="7">
        <v>4959</v>
      </c>
      <c r="D195" s="7">
        <v>86614</v>
      </c>
      <c r="E195" s="10">
        <v>3.86</v>
      </c>
      <c r="F195" s="10"/>
      <c r="G195" s="7">
        <f>YEAR(A195)</f>
        <v>1972</v>
      </c>
      <c r="H195" s="7">
        <f>ROUND((MONTH(A195)+1)/3,0)</f>
        <v>2</v>
      </c>
      <c r="I195">
        <f t="shared" si="2"/>
        <v>7890</v>
      </c>
      <c r="J195" s="1">
        <v>34608</v>
      </c>
      <c r="K195" s="10">
        <v>5.35</v>
      </c>
      <c r="L195" s="2">
        <v>70.96</v>
      </c>
      <c r="M195" s="2">
        <v>81.704</v>
      </c>
      <c r="N195" s="6">
        <v>9.7</v>
      </c>
      <c r="O195" s="6">
        <v>1.2</v>
      </c>
      <c r="P195" s="13">
        <v>23.772</v>
      </c>
    </row>
    <row r="196" spans="1:16" ht="12.75">
      <c r="A196" s="1">
        <v>26420</v>
      </c>
      <c r="B196" s="2">
        <v>43.9</v>
      </c>
      <c r="C196" s="7">
        <v>4922</v>
      </c>
      <c r="D196" s="7">
        <v>86809</v>
      </c>
      <c r="E196" s="10">
        <v>3.87</v>
      </c>
      <c r="F196" s="10"/>
      <c r="G196" s="7">
        <f>YEAR(A196)</f>
        <v>1972</v>
      </c>
      <c r="H196" s="7">
        <f>ROUND((MONTH(A196)+1)/3,0)</f>
        <v>2</v>
      </c>
      <c r="I196">
        <f t="shared" si="2"/>
        <v>7890</v>
      </c>
      <c r="J196" s="1">
        <v>34700</v>
      </c>
      <c r="K196" s="10">
        <v>5.33</v>
      </c>
      <c r="L196" s="2">
        <v>71.344</v>
      </c>
      <c r="M196" s="2">
        <v>82.724</v>
      </c>
      <c r="N196" s="6">
        <v>9.9</v>
      </c>
      <c r="O196" s="6">
        <v>0.7</v>
      </c>
      <c r="P196" s="13">
        <v>23.828</v>
      </c>
    </row>
    <row r="197" spans="1:16" ht="12.75">
      <c r="A197" s="1">
        <v>26451</v>
      </c>
      <c r="B197" s="2">
        <v>44</v>
      </c>
      <c r="C197" s="7">
        <v>4923</v>
      </c>
      <c r="D197" s="7">
        <v>87006</v>
      </c>
      <c r="E197" s="10">
        <v>3.88</v>
      </c>
      <c r="F197" s="10"/>
      <c r="G197" s="7">
        <f>YEAR(A197)</f>
        <v>1972</v>
      </c>
      <c r="H197" s="7">
        <f>ROUND((MONTH(A197)+1)/3,0)</f>
        <v>2</v>
      </c>
      <c r="I197">
        <f t="shared" si="2"/>
        <v>7890</v>
      </c>
      <c r="J197" s="1">
        <v>34790</v>
      </c>
      <c r="K197" s="10">
        <v>5.3</v>
      </c>
      <c r="L197" s="2">
        <v>71.687</v>
      </c>
      <c r="M197" s="2">
        <v>83.655</v>
      </c>
      <c r="N197" s="6">
        <v>10.1</v>
      </c>
      <c r="O197" s="6">
        <v>-0.1</v>
      </c>
      <c r="P197" s="13">
        <v>23.875</v>
      </c>
    </row>
    <row r="198" spans="1:16" ht="12.75">
      <c r="A198" s="1">
        <v>26481</v>
      </c>
      <c r="B198" s="2">
        <v>44.1</v>
      </c>
      <c r="C198" s="7">
        <v>4913</v>
      </c>
      <c r="D198" s="7">
        <v>87143</v>
      </c>
      <c r="E198" s="10">
        <v>3.9</v>
      </c>
      <c r="F198" s="10"/>
      <c r="G198" s="7">
        <f>YEAR(A198)</f>
        <v>1972</v>
      </c>
      <c r="H198" s="7">
        <f>ROUND((MONTH(A198)+1)/3,0)</f>
        <v>3</v>
      </c>
      <c r="I198">
        <f t="shared" si="2"/>
        <v>7891</v>
      </c>
      <c r="J198" s="1">
        <v>34881</v>
      </c>
      <c r="K198" s="10">
        <v>5.28</v>
      </c>
      <c r="L198" s="2">
        <v>72.04</v>
      </c>
      <c r="M198" s="2">
        <v>82.981</v>
      </c>
      <c r="N198" s="6">
        <v>9.9</v>
      </c>
      <c r="O198" s="6">
        <v>1</v>
      </c>
      <c r="P198" s="13">
        <v>23.944</v>
      </c>
    </row>
    <row r="199" spans="1:16" ht="12.75">
      <c r="A199" s="1">
        <v>26512</v>
      </c>
      <c r="B199" s="2">
        <v>44.3</v>
      </c>
      <c r="C199" s="7">
        <v>4939</v>
      </c>
      <c r="D199" s="7">
        <v>87517</v>
      </c>
      <c r="E199" s="10">
        <v>3.92</v>
      </c>
      <c r="F199" s="10"/>
      <c r="G199" s="7">
        <f>YEAR(A199)</f>
        <v>1972</v>
      </c>
      <c r="H199" s="7">
        <f>ROUND((MONTH(A199)+1)/3,0)</f>
        <v>3</v>
      </c>
      <c r="I199">
        <f t="shared" si="2"/>
        <v>7891</v>
      </c>
      <c r="J199" s="1">
        <v>34973</v>
      </c>
      <c r="K199" s="10">
        <v>5.25</v>
      </c>
      <c r="L199" s="2">
        <v>72.387</v>
      </c>
      <c r="M199" s="2">
        <v>82.127</v>
      </c>
      <c r="N199" s="6">
        <v>9.8</v>
      </c>
      <c r="O199" s="6">
        <v>0.6</v>
      </c>
      <c r="P199" s="13">
        <v>23.994</v>
      </c>
    </row>
    <row r="200" spans="1:16" ht="12.75">
      <c r="A200" s="1">
        <v>26543</v>
      </c>
      <c r="B200" s="2">
        <v>44.3</v>
      </c>
      <c r="C200" s="7">
        <v>4849</v>
      </c>
      <c r="D200" s="7">
        <v>87392</v>
      </c>
      <c r="E200" s="10">
        <v>3.94</v>
      </c>
      <c r="F200" s="10"/>
      <c r="G200" s="7">
        <f>YEAR(A200)</f>
        <v>1972</v>
      </c>
      <c r="H200" s="7">
        <f>ROUND((MONTH(A200)+1)/3,0)</f>
        <v>3</v>
      </c>
      <c r="I200">
        <f t="shared" si="2"/>
        <v>7891</v>
      </c>
      <c r="J200" s="1">
        <v>35065</v>
      </c>
      <c r="K200" s="10">
        <v>5.23</v>
      </c>
      <c r="L200" s="2">
        <v>72.736</v>
      </c>
      <c r="M200" s="2">
        <v>81.827</v>
      </c>
      <c r="N200" s="6">
        <v>10</v>
      </c>
      <c r="O200" s="6">
        <v>1.1</v>
      </c>
      <c r="P200" s="13">
        <v>24.075</v>
      </c>
    </row>
    <row r="201" spans="1:16" ht="12.75">
      <c r="A201" s="1">
        <v>26573</v>
      </c>
      <c r="B201" s="2">
        <v>44.4</v>
      </c>
      <c r="C201" s="7">
        <v>4875</v>
      </c>
      <c r="D201" s="7">
        <v>87491</v>
      </c>
      <c r="E201" s="10">
        <v>3.97</v>
      </c>
      <c r="F201" s="10"/>
      <c r="G201" s="7">
        <f>YEAR(A201)</f>
        <v>1972</v>
      </c>
      <c r="H201" s="7">
        <f>ROUND((MONTH(A201)+1)/3,0)</f>
        <v>4</v>
      </c>
      <c r="I201">
        <f t="shared" si="2"/>
        <v>7892</v>
      </c>
      <c r="J201" s="1">
        <v>35156</v>
      </c>
      <c r="K201" s="10">
        <v>5.21</v>
      </c>
      <c r="L201" s="2">
        <v>73.037</v>
      </c>
      <c r="M201" s="2">
        <v>81.23</v>
      </c>
      <c r="N201" s="6">
        <v>9.9</v>
      </c>
      <c r="O201" s="6">
        <v>2.5</v>
      </c>
      <c r="P201" s="13">
        <v>24.088</v>
      </c>
    </row>
    <row r="202" spans="1:16" ht="12.75">
      <c r="A202" s="1">
        <v>26604</v>
      </c>
      <c r="B202" s="2">
        <v>44.4</v>
      </c>
      <c r="C202" s="7">
        <v>4602</v>
      </c>
      <c r="D202" s="7">
        <v>87592</v>
      </c>
      <c r="E202" s="10">
        <v>3.98</v>
      </c>
      <c r="F202" s="10"/>
      <c r="G202" s="7">
        <f>YEAR(A202)</f>
        <v>1972</v>
      </c>
      <c r="H202" s="7">
        <f>ROUND((MONTH(A202)+1)/3,0)</f>
        <v>4</v>
      </c>
      <c r="I202">
        <f t="shared" si="2"/>
        <v>7892</v>
      </c>
      <c r="J202" s="1">
        <v>35247</v>
      </c>
      <c r="K202" s="10">
        <v>5.19</v>
      </c>
      <c r="L202" s="2">
        <v>73.276</v>
      </c>
      <c r="M202" s="2">
        <v>80.142</v>
      </c>
      <c r="N202" s="6">
        <v>10</v>
      </c>
      <c r="O202" s="6">
        <v>2.5</v>
      </c>
      <c r="P202" s="13">
        <v>24.152</v>
      </c>
    </row>
    <row r="203" spans="1:16" ht="12.75">
      <c r="A203" s="1">
        <v>26634</v>
      </c>
      <c r="B203" s="2">
        <v>44.6</v>
      </c>
      <c r="C203" s="7">
        <v>4543</v>
      </c>
      <c r="D203" s="7">
        <v>87943</v>
      </c>
      <c r="E203" s="10">
        <v>4.01</v>
      </c>
      <c r="F203" s="10"/>
      <c r="G203" s="7">
        <f>YEAR(A203)</f>
        <v>1972</v>
      </c>
      <c r="H203" s="7">
        <f>ROUND((MONTH(A203)+1)/3,0)</f>
        <v>4</v>
      </c>
      <c r="I203">
        <f t="shared" si="2"/>
        <v>7892</v>
      </c>
      <c r="J203" s="1">
        <v>35339</v>
      </c>
      <c r="K203" s="10">
        <v>5.17</v>
      </c>
      <c r="L203" s="2">
        <v>73.668</v>
      </c>
      <c r="M203" s="2">
        <v>79.973</v>
      </c>
      <c r="N203" s="6">
        <v>10.1</v>
      </c>
      <c r="O203" s="6">
        <v>2.2</v>
      </c>
      <c r="P203" s="13">
        <v>24.225</v>
      </c>
    </row>
    <row r="204" spans="1:16" ht="12.75">
      <c r="A204" s="1">
        <v>26665</v>
      </c>
      <c r="B204" s="2">
        <v>44.6</v>
      </c>
      <c r="C204" s="7">
        <v>4326</v>
      </c>
      <c r="D204" s="7">
        <v>87487</v>
      </c>
      <c r="E204" s="10">
        <v>4.03</v>
      </c>
      <c r="F204" s="10"/>
      <c r="G204" s="7">
        <f>YEAR(A204)</f>
        <v>1973</v>
      </c>
      <c r="H204" s="7">
        <f>ROUND((MONTH(A204)+1)/3,0)</f>
        <v>1</v>
      </c>
      <c r="I204">
        <f t="shared" si="2"/>
        <v>7893</v>
      </c>
      <c r="J204" s="1">
        <v>35431</v>
      </c>
      <c r="K204" s="10">
        <v>5.15</v>
      </c>
      <c r="L204" s="2">
        <v>74.107</v>
      </c>
      <c r="M204" s="2">
        <v>79.342</v>
      </c>
      <c r="N204" s="6">
        <v>10.3</v>
      </c>
      <c r="O204" s="6">
        <v>2</v>
      </c>
      <c r="P204" s="13">
        <v>24.24</v>
      </c>
    </row>
    <row r="205" spans="1:16" ht="12.75">
      <c r="A205" s="1">
        <v>26696</v>
      </c>
      <c r="B205" s="2">
        <v>44.8</v>
      </c>
      <c r="C205" s="7">
        <v>4452</v>
      </c>
      <c r="D205" s="7">
        <v>88364</v>
      </c>
      <c r="E205" s="10">
        <v>4.04</v>
      </c>
      <c r="F205" s="10"/>
      <c r="G205" s="7">
        <f>YEAR(A205)</f>
        <v>1973</v>
      </c>
      <c r="H205" s="7">
        <f>ROUND((MONTH(A205)+1)/3,0)</f>
        <v>1</v>
      </c>
      <c r="I205">
        <f aca="true" t="shared" si="3" ref="I205:I268">G205*4+H205</f>
        <v>7893</v>
      </c>
      <c r="J205" s="1">
        <v>35521</v>
      </c>
      <c r="K205" s="10">
        <v>5.13</v>
      </c>
      <c r="L205" s="2">
        <v>74.257</v>
      </c>
      <c r="M205" s="2">
        <v>77.367</v>
      </c>
      <c r="N205" s="6">
        <v>10.2</v>
      </c>
      <c r="O205" s="6">
        <v>2.1</v>
      </c>
      <c r="P205" s="13">
        <v>24.316</v>
      </c>
    </row>
    <row r="206" spans="1:16" ht="12.75">
      <c r="A206" s="1">
        <v>26724</v>
      </c>
      <c r="B206" s="2">
        <v>45</v>
      </c>
      <c r="C206" s="7">
        <v>4394</v>
      </c>
      <c r="D206" s="7">
        <v>88846</v>
      </c>
      <c r="E206" s="10">
        <v>4.06</v>
      </c>
      <c r="F206" s="10"/>
      <c r="G206" s="7">
        <f>YEAR(A206)</f>
        <v>1973</v>
      </c>
      <c r="H206" s="7">
        <f>ROUND((MONTH(A206)+1)/3,0)</f>
        <v>1</v>
      </c>
      <c r="I206">
        <f t="shared" si="3"/>
        <v>7893</v>
      </c>
      <c r="J206" s="1">
        <v>35612</v>
      </c>
      <c r="K206" s="10">
        <v>5.12</v>
      </c>
      <c r="L206" s="2">
        <v>74.579</v>
      </c>
      <c r="M206" s="2">
        <v>76.914</v>
      </c>
      <c r="N206" s="6">
        <v>10.4</v>
      </c>
      <c r="O206" s="6">
        <v>2.5</v>
      </c>
      <c r="P206" s="13">
        <v>24.414</v>
      </c>
    </row>
    <row r="207" spans="1:16" ht="12.75">
      <c r="A207" s="1">
        <v>26755</v>
      </c>
      <c r="B207" s="2">
        <v>45.1</v>
      </c>
      <c r="C207" s="7">
        <v>4459</v>
      </c>
      <c r="D207" s="7">
        <v>89018</v>
      </c>
      <c r="E207" s="10">
        <v>4.08</v>
      </c>
      <c r="F207" s="10"/>
      <c r="G207" s="7">
        <f>YEAR(A207)</f>
        <v>1973</v>
      </c>
      <c r="H207" s="7">
        <f>ROUND((MONTH(A207)+1)/3,0)</f>
        <v>2</v>
      </c>
      <c r="I207">
        <f t="shared" si="3"/>
        <v>7894</v>
      </c>
      <c r="J207" s="1">
        <v>35704</v>
      </c>
      <c r="K207" s="10">
        <v>5.1</v>
      </c>
      <c r="L207" s="2">
        <v>74.824</v>
      </c>
      <c r="M207" s="2">
        <v>76.271</v>
      </c>
      <c r="N207" s="6">
        <v>10.4</v>
      </c>
      <c r="O207" s="6">
        <v>2.6</v>
      </c>
      <c r="P207" s="13">
        <v>24.556</v>
      </c>
    </row>
    <row r="208" spans="1:16" ht="12.75">
      <c r="A208" s="1">
        <v>26785</v>
      </c>
      <c r="B208" s="2">
        <v>45.3</v>
      </c>
      <c r="C208" s="7">
        <v>4329</v>
      </c>
      <c r="D208" s="7">
        <v>88977</v>
      </c>
      <c r="E208" s="10">
        <v>4.1</v>
      </c>
      <c r="F208" s="10"/>
      <c r="G208" s="7">
        <f>YEAR(A208)</f>
        <v>1973</v>
      </c>
      <c r="H208" s="7">
        <f>ROUND((MONTH(A208)+1)/3,0)</f>
        <v>2</v>
      </c>
      <c r="I208">
        <f t="shared" si="3"/>
        <v>7894</v>
      </c>
      <c r="J208" s="1">
        <v>35796</v>
      </c>
      <c r="K208" s="10">
        <v>5.09</v>
      </c>
      <c r="L208" s="2">
        <v>74.933</v>
      </c>
      <c r="M208" s="2">
        <v>74.366</v>
      </c>
      <c r="N208" s="6">
        <v>10.4</v>
      </c>
      <c r="O208" s="6">
        <v>3.4</v>
      </c>
      <c r="P208" s="13">
        <v>24.651</v>
      </c>
    </row>
    <row r="209" spans="1:16" ht="12.75">
      <c r="A209" s="1">
        <v>26816</v>
      </c>
      <c r="B209" s="2">
        <v>45.4</v>
      </c>
      <c r="C209" s="7">
        <v>4363</v>
      </c>
      <c r="D209" s="7">
        <v>89548</v>
      </c>
      <c r="E209" s="10">
        <v>4.12</v>
      </c>
      <c r="F209" s="10"/>
      <c r="G209" s="7">
        <f>YEAR(A209)</f>
        <v>1973</v>
      </c>
      <c r="H209" s="7">
        <f>ROUND((MONTH(A209)+1)/3,0)</f>
        <v>2</v>
      </c>
      <c r="I209">
        <f t="shared" si="3"/>
        <v>7894</v>
      </c>
      <c r="J209" s="1">
        <v>35886</v>
      </c>
      <c r="K209" s="10">
        <v>5.07</v>
      </c>
      <c r="L209" s="2">
        <v>75.11</v>
      </c>
      <c r="M209" s="2">
        <v>73.14</v>
      </c>
      <c r="N209" s="6">
        <v>10.3</v>
      </c>
      <c r="O209" s="6">
        <v>2.4</v>
      </c>
      <c r="P209" s="13">
        <v>24.757</v>
      </c>
    </row>
    <row r="210" spans="1:16" ht="12.75">
      <c r="A210" s="1">
        <v>26846</v>
      </c>
      <c r="B210" s="2">
        <v>45.5</v>
      </c>
      <c r="C210" s="7">
        <v>4305</v>
      </c>
      <c r="D210" s="7">
        <v>89604</v>
      </c>
      <c r="E210" s="10">
        <v>4.15</v>
      </c>
      <c r="F210" s="10"/>
      <c r="G210" s="7">
        <f>YEAR(A210)</f>
        <v>1973</v>
      </c>
      <c r="H210" s="7">
        <f>ROUND((MONTH(A210)+1)/3,0)</f>
        <v>3</v>
      </c>
      <c r="I210">
        <f t="shared" si="3"/>
        <v>7895</v>
      </c>
      <c r="J210" s="1">
        <v>35977</v>
      </c>
      <c r="K210" s="10">
        <v>5.06</v>
      </c>
      <c r="L210" s="2">
        <v>75.433</v>
      </c>
      <c r="M210" s="2">
        <v>71.959</v>
      </c>
      <c r="N210" s="6">
        <v>10.1</v>
      </c>
      <c r="O210" s="6">
        <v>2.5</v>
      </c>
      <c r="P210" s="13">
        <v>24.863</v>
      </c>
    </row>
    <row r="211" spans="1:16" ht="12.75">
      <c r="A211" s="1">
        <v>26877</v>
      </c>
      <c r="B211" s="2">
        <v>45.7</v>
      </c>
      <c r="C211" s="7">
        <v>4305</v>
      </c>
      <c r="D211" s="7">
        <v>89509</v>
      </c>
      <c r="E211" s="10">
        <v>4.16</v>
      </c>
      <c r="F211" s="10"/>
      <c r="G211" s="7">
        <f>YEAR(A211)</f>
        <v>1973</v>
      </c>
      <c r="H211" s="7">
        <f>ROUND((MONTH(A211)+1)/3,0)</f>
        <v>3</v>
      </c>
      <c r="I211">
        <f t="shared" si="3"/>
        <v>7895</v>
      </c>
      <c r="J211" s="1">
        <v>36069</v>
      </c>
      <c r="K211" s="10">
        <v>5.05</v>
      </c>
      <c r="L211" s="2">
        <v>75.641</v>
      </c>
      <c r="M211" s="2">
        <v>71.663</v>
      </c>
      <c r="N211" s="6">
        <v>10.3</v>
      </c>
      <c r="O211" s="6">
        <v>3.7</v>
      </c>
      <c r="P211" s="13">
        <v>24.979</v>
      </c>
    </row>
    <row r="212" spans="1:16" ht="12.75">
      <c r="A212" s="1">
        <v>26908</v>
      </c>
      <c r="B212" s="2">
        <v>46</v>
      </c>
      <c r="C212" s="7">
        <v>4350</v>
      </c>
      <c r="D212" s="7">
        <v>89838</v>
      </c>
      <c r="E212" s="10">
        <v>4.19</v>
      </c>
      <c r="F212" s="10"/>
      <c r="G212" s="7">
        <f>YEAR(A212)</f>
        <v>1973</v>
      </c>
      <c r="H212" s="7">
        <f>ROUND((MONTH(A212)+1)/3,0)</f>
        <v>3</v>
      </c>
      <c r="I212">
        <f t="shared" si="3"/>
        <v>7895</v>
      </c>
      <c r="J212" s="1">
        <v>36161</v>
      </c>
      <c r="K212" s="10">
        <v>5.04</v>
      </c>
      <c r="L212" s="2">
        <v>75.926</v>
      </c>
      <c r="M212" s="2">
        <v>71.333</v>
      </c>
      <c r="N212" s="6">
        <v>10.4</v>
      </c>
      <c r="O212" s="6">
        <v>4</v>
      </c>
      <c r="P212" s="13">
        <v>25.105</v>
      </c>
    </row>
    <row r="213" spans="1:16" ht="12.75">
      <c r="A213" s="1">
        <v>26938</v>
      </c>
      <c r="B213" s="2">
        <v>46.3</v>
      </c>
      <c r="C213" s="7">
        <v>4144</v>
      </c>
      <c r="D213" s="7">
        <v>90131</v>
      </c>
      <c r="E213" s="10">
        <v>4.21</v>
      </c>
      <c r="F213" s="10"/>
      <c r="G213" s="7">
        <f>YEAR(A213)</f>
        <v>1973</v>
      </c>
      <c r="H213" s="7">
        <f>ROUND((MONTH(A213)+1)/3,0)</f>
        <v>4</v>
      </c>
      <c r="I213">
        <f t="shared" si="3"/>
        <v>7896</v>
      </c>
      <c r="J213" s="1">
        <v>36251</v>
      </c>
      <c r="K213" s="10">
        <v>5.03</v>
      </c>
      <c r="L213" s="2">
        <v>76.201</v>
      </c>
      <c r="M213" s="2">
        <v>72.184</v>
      </c>
      <c r="N213" s="6">
        <v>10.8</v>
      </c>
      <c r="O213" s="6">
        <v>3.7</v>
      </c>
      <c r="P213" s="13">
        <v>25.202</v>
      </c>
    </row>
    <row r="214" spans="1:16" ht="12.75">
      <c r="A214" s="1">
        <v>26969</v>
      </c>
      <c r="B214" s="2">
        <v>46.5</v>
      </c>
      <c r="C214" s="7">
        <v>4396</v>
      </c>
      <c r="D214" s="7">
        <v>90716</v>
      </c>
      <c r="E214" s="10">
        <v>4.23</v>
      </c>
      <c r="F214" s="10"/>
      <c r="G214" s="7">
        <f>YEAR(A214)</f>
        <v>1973</v>
      </c>
      <c r="H214" s="7">
        <f>ROUND((MONTH(A214)+1)/3,0)</f>
        <v>4</v>
      </c>
      <c r="I214">
        <f t="shared" si="3"/>
        <v>7896</v>
      </c>
      <c r="J214" s="1">
        <v>36342</v>
      </c>
      <c r="K214" s="10">
        <v>5.03</v>
      </c>
      <c r="L214" s="2">
        <v>76.462</v>
      </c>
      <c r="M214" s="2">
        <v>73.133</v>
      </c>
      <c r="N214" s="6">
        <v>11.1</v>
      </c>
      <c r="O214" s="6">
        <v>3.7</v>
      </c>
      <c r="P214" s="13">
        <v>25.324</v>
      </c>
    </row>
    <row r="215" spans="1:16" ht="12.75">
      <c r="A215" s="1">
        <v>26999</v>
      </c>
      <c r="B215" s="2">
        <v>46.7</v>
      </c>
      <c r="C215" s="7">
        <v>4489</v>
      </c>
      <c r="D215" s="7">
        <v>90890</v>
      </c>
      <c r="E215" s="10">
        <v>4.25</v>
      </c>
      <c r="F215" s="10"/>
      <c r="G215" s="7">
        <f>YEAR(A215)</f>
        <v>1973</v>
      </c>
      <c r="H215" s="7">
        <f>ROUND((MONTH(A215)+1)/3,0)</f>
        <v>4</v>
      </c>
      <c r="I215">
        <f t="shared" si="3"/>
        <v>7896</v>
      </c>
      <c r="J215" s="1">
        <v>36434</v>
      </c>
      <c r="K215" s="10">
        <v>5.02</v>
      </c>
      <c r="L215" s="2">
        <v>76.873</v>
      </c>
      <c r="M215" s="2">
        <v>74.386</v>
      </c>
      <c r="N215" s="6">
        <v>11.3</v>
      </c>
      <c r="O215" s="6">
        <v>3.7</v>
      </c>
      <c r="P215" s="13">
        <v>25.464</v>
      </c>
    </row>
    <row r="216" spans="1:16" ht="12.75">
      <c r="A216" s="1">
        <v>27030</v>
      </c>
      <c r="B216" s="2">
        <v>46.9</v>
      </c>
      <c r="C216" s="7">
        <v>4644</v>
      </c>
      <c r="D216" s="7">
        <v>91199</v>
      </c>
      <c r="E216" s="10">
        <v>4.26</v>
      </c>
      <c r="F216" s="10"/>
      <c r="G216" s="7">
        <f>YEAR(A216)</f>
        <v>1974</v>
      </c>
      <c r="H216" s="7">
        <f>ROUND((MONTH(A216)+1)/3,0)</f>
        <v>1</v>
      </c>
      <c r="I216">
        <f t="shared" si="3"/>
        <v>7897</v>
      </c>
      <c r="J216" s="1">
        <v>36526</v>
      </c>
      <c r="K216" s="10">
        <v>5.01</v>
      </c>
      <c r="L216" s="2">
        <v>77.396</v>
      </c>
      <c r="M216" s="2">
        <v>76.065</v>
      </c>
      <c r="N216" s="6">
        <v>11.9</v>
      </c>
      <c r="O216" s="6">
        <v>2.4</v>
      </c>
      <c r="P216" s="13">
        <v>25.589</v>
      </c>
    </row>
    <row r="217" spans="1:16" ht="12.75">
      <c r="A217" s="1">
        <v>27061</v>
      </c>
      <c r="B217" s="2">
        <v>47.2</v>
      </c>
      <c r="C217" s="7">
        <v>4731</v>
      </c>
      <c r="D217" s="7">
        <v>91485</v>
      </c>
      <c r="E217" s="10">
        <v>4.29</v>
      </c>
      <c r="F217" s="10"/>
      <c r="G217" s="7">
        <f>YEAR(A217)</f>
        <v>1974</v>
      </c>
      <c r="H217" s="7">
        <f>ROUND((MONTH(A217)+1)/3,0)</f>
        <v>1</v>
      </c>
      <c r="I217">
        <f t="shared" si="3"/>
        <v>7897</v>
      </c>
      <c r="J217" s="1">
        <v>36617</v>
      </c>
      <c r="K217" s="10">
        <v>5.01</v>
      </c>
      <c r="L217" s="2">
        <v>77.865</v>
      </c>
      <c r="M217" s="2">
        <v>76.309</v>
      </c>
      <c r="N217" s="6">
        <v>12</v>
      </c>
      <c r="O217" s="6">
        <v>4.2</v>
      </c>
      <c r="P217" s="13">
        <v>25.753</v>
      </c>
    </row>
    <row r="218" spans="1:16" ht="12.75">
      <c r="A218" s="1">
        <v>27089</v>
      </c>
      <c r="B218" s="2">
        <v>47.6</v>
      </c>
      <c r="C218" s="7">
        <v>4634</v>
      </c>
      <c r="D218" s="7">
        <v>91453</v>
      </c>
      <c r="E218" s="10">
        <v>4.31</v>
      </c>
      <c r="F218" s="10"/>
      <c r="G218" s="7">
        <f>YEAR(A218)</f>
        <v>1974</v>
      </c>
      <c r="H218" s="7">
        <f>ROUND((MONTH(A218)+1)/3,0)</f>
        <v>1</v>
      </c>
      <c r="I218">
        <f t="shared" si="3"/>
        <v>7897</v>
      </c>
      <c r="J218" s="1">
        <v>36708</v>
      </c>
      <c r="K218" s="10">
        <v>5.01</v>
      </c>
      <c r="L218" s="2">
        <v>78.309</v>
      </c>
      <c r="M218" s="2">
        <v>76.877</v>
      </c>
      <c r="N218" s="6">
        <v>12.4</v>
      </c>
      <c r="O218" s="6">
        <v>2.9</v>
      </c>
      <c r="P218" s="13">
        <v>25.953</v>
      </c>
    </row>
    <row r="219" spans="1:16" ht="12.75">
      <c r="A219" s="1">
        <v>27120</v>
      </c>
      <c r="B219" s="2">
        <v>47.9</v>
      </c>
      <c r="C219" s="7">
        <v>4618</v>
      </c>
      <c r="D219" s="7">
        <v>91287</v>
      </c>
      <c r="E219" s="10">
        <v>4.34</v>
      </c>
      <c r="F219" s="10"/>
      <c r="G219" s="7">
        <f>YEAR(A219)</f>
        <v>1974</v>
      </c>
      <c r="H219" s="7">
        <f>ROUND((MONTH(A219)+1)/3,0)</f>
        <v>2</v>
      </c>
      <c r="I219">
        <f t="shared" si="3"/>
        <v>7898</v>
      </c>
      <c r="J219" s="1">
        <v>36800</v>
      </c>
      <c r="K219" s="10">
        <v>5</v>
      </c>
      <c r="L219" s="2">
        <v>78.723</v>
      </c>
      <c r="M219" s="2">
        <v>77.265</v>
      </c>
      <c r="N219" s="6">
        <v>12.4</v>
      </c>
      <c r="O219" s="6">
        <v>2.1</v>
      </c>
      <c r="P219" s="13">
        <v>26.147</v>
      </c>
    </row>
    <row r="220" spans="1:16" ht="12.75">
      <c r="A220" s="1">
        <v>27150</v>
      </c>
      <c r="B220" s="2">
        <v>48.5</v>
      </c>
      <c r="C220" s="7">
        <v>4705</v>
      </c>
      <c r="D220" s="7">
        <v>91596</v>
      </c>
      <c r="E220" s="10">
        <v>4.39</v>
      </c>
      <c r="F220" s="10"/>
      <c r="G220" s="7">
        <f>YEAR(A220)</f>
        <v>1974</v>
      </c>
      <c r="H220" s="7">
        <f>ROUND((MONTH(A220)+1)/3,0)</f>
        <v>2</v>
      </c>
      <c r="I220">
        <f t="shared" si="3"/>
        <v>7898</v>
      </c>
      <c r="J220" s="1">
        <v>36892</v>
      </c>
      <c r="K220" s="10">
        <v>5</v>
      </c>
      <c r="L220" s="2">
        <v>79.204</v>
      </c>
      <c r="M220" s="2">
        <v>76.872</v>
      </c>
      <c r="N220" s="6">
        <v>12.1</v>
      </c>
      <c r="O220" s="6">
        <v>1.5</v>
      </c>
      <c r="P220" s="13">
        <v>26.398</v>
      </c>
    </row>
    <row r="221" spans="1:16" ht="12.75">
      <c r="A221" s="1">
        <v>27181</v>
      </c>
      <c r="B221" s="2">
        <v>49</v>
      </c>
      <c r="C221" s="7">
        <v>4927</v>
      </c>
      <c r="D221" s="7">
        <v>91868</v>
      </c>
      <c r="E221" s="10">
        <v>4.43</v>
      </c>
      <c r="F221" s="10"/>
      <c r="G221" s="7">
        <f>YEAR(A221)</f>
        <v>1974</v>
      </c>
      <c r="H221" s="7">
        <f>ROUND((MONTH(A221)+1)/3,0)</f>
        <v>2</v>
      </c>
      <c r="I221">
        <f t="shared" si="3"/>
        <v>7898</v>
      </c>
      <c r="J221" s="1">
        <v>36982</v>
      </c>
      <c r="K221" s="10">
        <v>5</v>
      </c>
      <c r="L221" s="2">
        <v>79.683</v>
      </c>
      <c r="M221" s="2">
        <v>75.18</v>
      </c>
      <c r="N221" s="6">
        <v>11.2</v>
      </c>
      <c r="O221" s="6">
        <v>1</v>
      </c>
      <c r="P221" s="13">
        <v>26.67</v>
      </c>
    </row>
    <row r="222" spans="1:16" ht="12.75">
      <c r="A222" s="1">
        <v>27211</v>
      </c>
      <c r="B222" s="2">
        <v>49.5</v>
      </c>
      <c r="C222" s="7">
        <v>5063</v>
      </c>
      <c r="D222" s="7">
        <v>92212</v>
      </c>
      <c r="E222" s="10">
        <v>4.45</v>
      </c>
      <c r="F222" s="10"/>
      <c r="G222" s="7">
        <f>YEAR(A222)</f>
        <v>1974</v>
      </c>
      <c r="H222" s="7">
        <f>ROUND((MONTH(A222)+1)/3,0)</f>
        <v>3</v>
      </c>
      <c r="I222">
        <f t="shared" si="3"/>
        <v>7899</v>
      </c>
      <c r="J222" s="1">
        <v>37073</v>
      </c>
      <c r="K222" s="10">
        <v>5</v>
      </c>
      <c r="L222" s="2">
        <v>80.004</v>
      </c>
      <c r="M222" s="2">
        <v>73.805</v>
      </c>
      <c r="N222" s="6">
        <v>10.8</v>
      </c>
      <c r="O222" s="6">
        <v>1.3</v>
      </c>
      <c r="P222" s="13">
        <v>26.906</v>
      </c>
    </row>
    <row r="223" spans="1:16" ht="12.75">
      <c r="A223" s="1">
        <v>27242</v>
      </c>
      <c r="B223" s="2">
        <v>50.2</v>
      </c>
      <c r="C223" s="7">
        <v>5022</v>
      </c>
      <c r="D223" s="7">
        <v>92059</v>
      </c>
      <c r="E223" s="10">
        <v>4.49</v>
      </c>
      <c r="F223" s="10"/>
      <c r="G223" s="7">
        <f>YEAR(A223)</f>
        <v>1974</v>
      </c>
      <c r="H223" s="7">
        <f>ROUND((MONTH(A223)+1)/3,0)</f>
        <v>3</v>
      </c>
      <c r="I223">
        <f t="shared" si="3"/>
        <v>7899</v>
      </c>
      <c r="J223" s="1">
        <v>37165</v>
      </c>
      <c r="K223" s="10">
        <v>5</v>
      </c>
      <c r="L223" s="2">
        <v>80.268</v>
      </c>
      <c r="M223" s="2">
        <v>71.815</v>
      </c>
      <c r="N223" s="6">
        <v>10.3</v>
      </c>
      <c r="O223" s="6">
        <v>1.6</v>
      </c>
      <c r="P223" s="13">
        <v>27.165</v>
      </c>
    </row>
    <row r="224" spans="1:16" ht="12.75">
      <c r="A224" s="1">
        <v>27273</v>
      </c>
      <c r="B224" s="2">
        <v>50.7</v>
      </c>
      <c r="C224" s="7">
        <v>5437</v>
      </c>
      <c r="D224" s="7">
        <v>92488</v>
      </c>
      <c r="E224" s="10">
        <v>4.53</v>
      </c>
      <c r="F224" s="10"/>
      <c r="G224" s="7">
        <f>YEAR(A224)</f>
        <v>1974</v>
      </c>
      <c r="H224" s="7">
        <f>ROUND((MONTH(A224)+1)/3,0)</f>
        <v>3</v>
      </c>
      <c r="I224">
        <f t="shared" si="3"/>
        <v>7899</v>
      </c>
      <c r="J224" s="1">
        <v>37257</v>
      </c>
      <c r="K224" s="10">
        <v>5</v>
      </c>
      <c r="L224" s="2">
        <v>80.533</v>
      </c>
      <c r="M224" s="2">
        <v>71.504</v>
      </c>
      <c r="N224" s="6">
        <v>10.4</v>
      </c>
      <c r="O224" s="6">
        <v>4.8</v>
      </c>
      <c r="P224" s="13">
        <v>27.409</v>
      </c>
    </row>
    <row r="225" spans="1:16" ht="12.75">
      <c r="A225" s="1">
        <v>27303</v>
      </c>
      <c r="B225" s="2">
        <v>51.2</v>
      </c>
      <c r="C225" s="7">
        <v>5523</v>
      </c>
      <c r="D225" s="7">
        <v>92518</v>
      </c>
      <c r="E225" s="10">
        <v>4.56</v>
      </c>
      <c r="F225" s="10"/>
      <c r="G225" s="7">
        <f>YEAR(A225)</f>
        <v>1974</v>
      </c>
      <c r="H225" s="7">
        <f>ROUND((MONTH(A225)+1)/3,0)</f>
        <v>4</v>
      </c>
      <c r="I225">
        <f t="shared" si="3"/>
        <v>7900</v>
      </c>
      <c r="J225" s="1">
        <v>37347</v>
      </c>
      <c r="K225" s="10">
        <v>5</v>
      </c>
      <c r="L225" s="2">
        <v>80.821</v>
      </c>
      <c r="M225" s="2">
        <v>73.169</v>
      </c>
      <c r="N225" s="6">
        <v>11</v>
      </c>
      <c r="O225" s="6">
        <v>3.9</v>
      </c>
      <c r="P225" s="13">
        <v>27.623</v>
      </c>
    </row>
    <row r="226" spans="1:16" ht="12.75">
      <c r="A226" s="1">
        <v>27334</v>
      </c>
      <c r="B226" s="2">
        <v>51.6</v>
      </c>
      <c r="C226" s="7">
        <v>6140</v>
      </c>
      <c r="D226" s="7">
        <v>92766</v>
      </c>
      <c r="E226" s="10">
        <v>4.57</v>
      </c>
      <c r="F226" s="10"/>
      <c r="G226" s="7">
        <f>YEAR(A226)</f>
        <v>1974</v>
      </c>
      <c r="H226" s="7">
        <f>ROUND((MONTH(A226)+1)/3,0)</f>
        <v>4</v>
      </c>
      <c r="I226">
        <f t="shared" si="3"/>
        <v>7900</v>
      </c>
      <c r="J226" s="1">
        <v>37438</v>
      </c>
      <c r="K226" s="10">
        <v>5</v>
      </c>
      <c r="L226" s="2">
        <v>81.194</v>
      </c>
      <c r="M226" s="2">
        <v>73.559</v>
      </c>
      <c r="N226" s="6">
        <v>11.1</v>
      </c>
      <c r="O226" s="6">
        <v>4.4</v>
      </c>
      <c r="P226" s="13">
        <v>27.825</v>
      </c>
    </row>
    <row r="227" spans="1:16" ht="12.75">
      <c r="A227" s="1">
        <v>27364</v>
      </c>
      <c r="B227" s="2">
        <v>52</v>
      </c>
      <c r="C227" s="7">
        <v>6636</v>
      </c>
      <c r="D227" s="7">
        <v>92780</v>
      </c>
      <c r="E227" s="10">
        <v>4.61</v>
      </c>
      <c r="F227" s="10"/>
      <c r="G227" s="7">
        <f>YEAR(A227)</f>
        <v>1974</v>
      </c>
      <c r="H227" s="7">
        <f>ROUND((MONTH(A227)+1)/3,0)</f>
        <v>4</v>
      </c>
      <c r="I227">
        <f t="shared" si="3"/>
        <v>7900</v>
      </c>
      <c r="J227" s="1">
        <v>37530</v>
      </c>
      <c r="K227" s="10">
        <v>5</v>
      </c>
      <c r="L227" s="2">
        <v>81.654</v>
      </c>
      <c r="M227" s="2">
        <v>74.052</v>
      </c>
      <c r="N227" s="6">
        <v>11.2</v>
      </c>
      <c r="O227" s="6">
        <v>3.2</v>
      </c>
      <c r="P227" s="13">
        <v>28.021</v>
      </c>
    </row>
    <row r="228" spans="1:16" ht="12.75">
      <c r="A228" s="1">
        <v>27395</v>
      </c>
      <c r="B228" s="2">
        <v>52.3</v>
      </c>
      <c r="C228" s="7">
        <v>7501</v>
      </c>
      <c r="D228" s="7">
        <v>93128</v>
      </c>
      <c r="E228" s="10">
        <v>4.61</v>
      </c>
      <c r="F228" s="10"/>
      <c r="G228" s="7">
        <f>YEAR(A228)</f>
        <v>1975</v>
      </c>
      <c r="H228" s="7">
        <f>ROUND((MONTH(A228)+1)/3,0)</f>
        <v>1</v>
      </c>
      <c r="I228">
        <f t="shared" si="3"/>
        <v>7901</v>
      </c>
      <c r="J228" s="1">
        <v>37622</v>
      </c>
      <c r="K228" s="10">
        <v>5</v>
      </c>
      <c r="L228" s="2">
        <v>82.025</v>
      </c>
      <c r="M228" s="2">
        <v>75.913</v>
      </c>
      <c r="N228" s="6">
        <v>11.4</v>
      </c>
      <c r="O228" s="6">
        <v>1.6</v>
      </c>
      <c r="P228" s="13">
        <v>28.185</v>
      </c>
    </row>
    <row r="229" spans="1:16" ht="12.75">
      <c r="A229" s="1">
        <v>27426</v>
      </c>
      <c r="B229" s="2">
        <v>52.8</v>
      </c>
      <c r="C229" s="7">
        <v>7520</v>
      </c>
      <c r="D229" s="7">
        <v>92776</v>
      </c>
      <c r="E229" s="10">
        <v>4.63</v>
      </c>
      <c r="F229" s="10"/>
      <c r="G229" s="7">
        <f>YEAR(A229)</f>
        <v>1975</v>
      </c>
      <c r="H229" s="7">
        <f>ROUND((MONTH(A229)+1)/3,0)</f>
        <v>1</v>
      </c>
      <c r="I229">
        <f t="shared" si="3"/>
        <v>7901</v>
      </c>
      <c r="J229" s="1">
        <v>37712</v>
      </c>
      <c r="K229" s="10">
        <v>5</v>
      </c>
      <c r="L229" s="2">
        <v>82.266</v>
      </c>
      <c r="M229" s="2">
        <v>74.108</v>
      </c>
      <c r="N229" s="6">
        <v>11.3</v>
      </c>
      <c r="O229" s="6">
        <v>2.3</v>
      </c>
      <c r="P229" s="13">
        <v>28.384</v>
      </c>
    </row>
    <row r="230" spans="1:16" ht="12.75">
      <c r="A230" s="1">
        <v>27454</v>
      </c>
      <c r="B230" s="2">
        <v>53</v>
      </c>
      <c r="C230" s="7">
        <v>7978</v>
      </c>
      <c r="D230" s="7">
        <v>93165</v>
      </c>
      <c r="E230" s="10">
        <v>4.66</v>
      </c>
      <c r="F230" s="10"/>
      <c r="G230" s="7">
        <f>YEAR(A230)</f>
        <v>1975</v>
      </c>
      <c r="H230" s="7">
        <f>ROUND((MONTH(A230)+1)/3,0)</f>
        <v>1</v>
      </c>
      <c r="I230">
        <f t="shared" si="3"/>
        <v>7901</v>
      </c>
      <c r="J230" s="1">
        <v>37803</v>
      </c>
      <c r="K230" s="10">
        <v>5</v>
      </c>
      <c r="L230" s="2">
        <v>82.712</v>
      </c>
      <c r="M230" s="2">
        <v>74.204</v>
      </c>
      <c r="N230" s="6">
        <v>11.1</v>
      </c>
      <c r="O230" s="6">
        <v>4</v>
      </c>
      <c r="P230" s="13">
        <v>28.533</v>
      </c>
    </row>
    <row r="231" spans="1:16" ht="12.75">
      <c r="A231" s="1">
        <v>27485</v>
      </c>
      <c r="B231" s="2">
        <v>53.3</v>
      </c>
      <c r="C231" s="7">
        <v>8210</v>
      </c>
      <c r="D231" s="7">
        <v>93399</v>
      </c>
      <c r="E231" s="10">
        <v>4.66</v>
      </c>
      <c r="F231" s="10"/>
      <c r="G231" s="7">
        <f>YEAR(A231)</f>
        <v>1975</v>
      </c>
      <c r="H231" s="7">
        <f>ROUND((MONTH(A231)+1)/3,0)</f>
        <v>2</v>
      </c>
      <c r="I231">
        <f t="shared" si="3"/>
        <v>7902</v>
      </c>
      <c r="J231" s="1">
        <v>37895</v>
      </c>
      <c r="K231" s="10">
        <v>5</v>
      </c>
      <c r="L231" s="2">
        <v>83.201</v>
      </c>
      <c r="M231" s="2">
        <v>74.561</v>
      </c>
      <c r="N231" s="6">
        <v>11.3</v>
      </c>
      <c r="O231" s="6">
        <v>5.2</v>
      </c>
      <c r="P231" s="13">
        <v>28.671</v>
      </c>
    </row>
    <row r="232" spans="1:16" ht="12.75">
      <c r="A232" s="1">
        <v>27515</v>
      </c>
      <c r="B232" s="2">
        <v>53.5</v>
      </c>
      <c r="C232" s="7">
        <v>8433</v>
      </c>
      <c r="D232" s="7">
        <v>93884</v>
      </c>
      <c r="E232" s="10">
        <v>4.68</v>
      </c>
      <c r="F232" s="10"/>
      <c r="G232" s="7">
        <f>YEAR(A232)</f>
        <v>1975</v>
      </c>
      <c r="H232" s="7">
        <f>ROUND((MONTH(A232)+1)/3,0)</f>
        <v>2</v>
      </c>
      <c r="I232">
        <f t="shared" si="3"/>
        <v>7902</v>
      </c>
      <c r="J232" s="1">
        <v>37987</v>
      </c>
      <c r="K232" s="10">
        <v>5</v>
      </c>
      <c r="L232" s="2">
        <v>83.82</v>
      </c>
      <c r="M232" s="2">
        <v>76.427</v>
      </c>
      <c r="N232" s="6">
        <v>11.8</v>
      </c>
      <c r="O232" s="6">
        <v>4.5</v>
      </c>
      <c r="P232" s="13">
        <v>28.793</v>
      </c>
    </row>
    <row r="233" spans="1:16" ht="12.75">
      <c r="A233" s="1">
        <v>27546</v>
      </c>
      <c r="B233" s="2">
        <v>53.8</v>
      </c>
      <c r="C233" s="7">
        <v>8220</v>
      </c>
      <c r="D233" s="7">
        <v>93575</v>
      </c>
      <c r="E233" s="10">
        <v>4.72</v>
      </c>
      <c r="F233" s="10"/>
      <c r="G233" s="7">
        <f>YEAR(A233)</f>
        <v>1975</v>
      </c>
      <c r="H233" s="7">
        <f>ROUND((MONTH(A233)+1)/3,0)</f>
        <v>2</v>
      </c>
      <c r="I233">
        <f t="shared" si="3"/>
        <v>7902</v>
      </c>
      <c r="J233" s="1">
        <v>38078</v>
      </c>
      <c r="K233" s="10">
        <v>5</v>
      </c>
      <c r="L233" s="2">
        <v>84.504</v>
      </c>
      <c r="M233" s="2">
        <v>77.561</v>
      </c>
      <c r="N233" s="6">
        <v>12.3</v>
      </c>
      <c r="O233" s="6">
        <v>3.6</v>
      </c>
      <c r="P233" s="13">
        <v>28.933</v>
      </c>
    </row>
    <row r="234" spans="1:16" ht="12.75">
      <c r="A234" s="1">
        <v>27576</v>
      </c>
      <c r="B234" s="2">
        <v>54</v>
      </c>
      <c r="C234" s="7">
        <v>8127</v>
      </c>
      <c r="D234" s="7">
        <v>94021</v>
      </c>
      <c r="E234" s="10">
        <v>4.73</v>
      </c>
      <c r="F234" s="10"/>
      <c r="G234" s="7">
        <f>YEAR(A234)</f>
        <v>1975</v>
      </c>
      <c r="H234" s="7">
        <f>ROUND((MONTH(A234)+1)/3,0)</f>
        <v>3</v>
      </c>
      <c r="I234">
        <f t="shared" si="3"/>
        <v>7903</v>
      </c>
      <c r="J234" s="1">
        <v>38169</v>
      </c>
      <c r="K234" s="10">
        <v>5</v>
      </c>
      <c r="L234" s="2">
        <v>85.056</v>
      </c>
      <c r="M234" s="2">
        <v>78.408</v>
      </c>
      <c r="N234" s="6">
        <v>12.4</v>
      </c>
      <c r="O234" s="6">
        <v>2</v>
      </c>
      <c r="P234" s="13">
        <v>29.112</v>
      </c>
    </row>
    <row r="235" spans="1:16" ht="12.75">
      <c r="A235" s="1">
        <v>27607</v>
      </c>
      <c r="B235" s="2">
        <v>54.2</v>
      </c>
      <c r="C235" s="7">
        <v>7928</v>
      </c>
      <c r="D235" s="7">
        <v>94162</v>
      </c>
      <c r="E235" s="10">
        <v>4.77</v>
      </c>
      <c r="F235" s="10"/>
      <c r="G235" s="7">
        <f>YEAR(A235)</f>
        <v>1975</v>
      </c>
      <c r="H235" s="7">
        <f>ROUND((MONTH(A235)+1)/3,0)</f>
        <v>3</v>
      </c>
      <c r="I235">
        <f t="shared" si="3"/>
        <v>7903</v>
      </c>
      <c r="J235" s="1">
        <v>38261</v>
      </c>
      <c r="K235" s="10">
        <v>5</v>
      </c>
      <c r="L235" s="2">
        <v>85.712</v>
      </c>
      <c r="M235" s="2">
        <v>80.371</v>
      </c>
      <c r="N235" s="6">
        <v>12.8</v>
      </c>
      <c r="O235" s="6">
        <v>1.3</v>
      </c>
      <c r="P235" s="13">
        <v>29.212</v>
      </c>
    </row>
    <row r="236" spans="1:16" ht="12.75">
      <c r="A236" s="1">
        <v>27638</v>
      </c>
      <c r="B236" s="2">
        <v>54.5</v>
      </c>
      <c r="C236" s="7">
        <v>7923</v>
      </c>
      <c r="D236" s="7">
        <v>94202</v>
      </c>
      <c r="E236" s="10">
        <v>4.79</v>
      </c>
      <c r="F236" s="10"/>
      <c r="G236" s="7">
        <f>YEAR(A236)</f>
        <v>1975</v>
      </c>
      <c r="H236" s="7">
        <f>ROUND((MONTH(A236)+1)/3,0)</f>
        <v>3</v>
      </c>
      <c r="I236">
        <f t="shared" si="3"/>
        <v>7903</v>
      </c>
      <c r="J236" s="1">
        <v>38353</v>
      </c>
      <c r="K236" s="10">
        <v>5</v>
      </c>
      <c r="L236" s="2">
        <v>86.391</v>
      </c>
      <c r="M236" s="2">
        <v>80.973</v>
      </c>
      <c r="N236" s="6">
        <v>12.8</v>
      </c>
      <c r="O236" s="6">
        <v>2.4</v>
      </c>
      <c r="P236" s="13">
        <v>29.371</v>
      </c>
    </row>
    <row r="237" spans="1:16" ht="12.75">
      <c r="A237" s="1">
        <v>27668</v>
      </c>
      <c r="B237" s="2">
        <v>54.8</v>
      </c>
      <c r="C237" s="7">
        <v>7897</v>
      </c>
      <c r="D237" s="7">
        <v>94267</v>
      </c>
      <c r="E237" s="10">
        <v>4.81</v>
      </c>
      <c r="F237" s="10"/>
      <c r="G237" s="7">
        <f>YEAR(A237)</f>
        <v>1975</v>
      </c>
      <c r="H237" s="7">
        <f>ROUND((MONTH(A237)+1)/3,0)</f>
        <v>4</v>
      </c>
      <c r="I237">
        <f t="shared" si="3"/>
        <v>7904</v>
      </c>
      <c r="J237" s="1">
        <v>38443</v>
      </c>
      <c r="K237" s="10">
        <v>5</v>
      </c>
      <c r="L237" s="2">
        <v>86.996</v>
      </c>
      <c r="M237" s="2">
        <v>82.083</v>
      </c>
      <c r="N237" s="6">
        <v>13</v>
      </c>
      <c r="O237" s="6">
        <v>1.9</v>
      </c>
      <c r="P237" s="13">
        <v>29.517</v>
      </c>
    </row>
    <row r="238" spans="1:16" ht="12.75">
      <c r="A238" s="1">
        <v>27699</v>
      </c>
      <c r="B238" s="2">
        <v>55.2</v>
      </c>
      <c r="C238" s="7">
        <v>7794</v>
      </c>
      <c r="D238" s="7">
        <v>94250</v>
      </c>
      <c r="E238" s="10">
        <v>4.85</v>
      </c>
      <c r="F238" s="10"/>
      <c r="G238" s="7">
        <f>YEAR(A238)</f>
        <v>1975</v>
      </c>
      <c r="H238" s="7">
        <f>ROUND((MONTH(A238)+1)/3,0)</f>
        <v>4</v>
      </c>
      <c r="I238">
        <f t="shared" si="3"/>
        <v>7904</v>
      </c>
      <c r="J238" s="1">
        <v>38534</v>
      </c>
      <c r="K238" s="10">
        <v>5</v>
      </c>
      <c r="L238" s="2">
        <v>87.783</v>
      </c>
      <c r="M238" s="2">
        <v>83.951</v>
      </c>
      <c r="N238" s="6">
        <v>13.1</v>
      </c>
      <c r="O238" s="6">
        <v>2</v>
      </c>
      <c r="P238" s="13">
        <v>29.713</v>
      </c>
    </row>
    <row r="239" spans="1:16" ht="12.75">
      <c r="A239" s="1">
        <v>27729</v>
      </c>
      <c r="B239" s="2">
        <v>55.5</v>
      </c>
      <c r="C239" s="7">
        <v>7744</v>
      </c>
      <c r="D239" s="7">
        <v>94409</v>
      </c>
      <c r="E239" s="10">
        <v>4.87</v>
      </c>
      <c r="F239" s="10"/>
      <c r="G239" s="7">
        <f>YEAR(A239)</f>
        <v>1975</v>
      </c>
      <c r="H239" s="7">
        <f>ROUND((MONTH(A239)+1)/3,0)</f>
        <v>4</v>
      </c>
      <c r="I239">
        <f t="shared" si="3"/>
        <v>7904</v>
      </c>
      <c r="J239" s="1">
        <v>38626</v>
      </c>
      <c r="K239" s="10">
        <v>4.98</v>
      </c>
      <c r="L239" s="2">
        <v>88.489</v>
      </c>
      <c r="M239" s="2">
        <v>85.599</v>
      </c>
      <c r="N239" s="6">
        <v>13.7</v>
      </c>
      <c r="O239" s="6">
        <v>1.8</v>
      </c>
      <c r="P239" s="13">
        <v>29.893</v>
      </c>
    </row>
    <row r="240" spans="1:16" ht="12.75">
      <c r="A240" s="1">
        <v>27760</v>
      </c>
      <c r="B240" s="2">
        <v>55.9</v>
      </c>
      <c r="C240" s="7">
        <v>7534</v>
      </c>
      <c r="D240" s="7">
        <v>94934</v>
      </c>
      <c r="E240" s="10">
        <v>4.9</v>
      </c>
      <c r="F240" s="10"/>
      <c r="G240" s="7">
        <f>YEAR(A240)</f>
        <v>1976</v>
      </c>
      <c r="H240" s="7">
        <f>ROUND((MONTH(A240)+1)/3,0)</f>
        <v>1</v>
      </c>
      <c r="I240">
        <f t="shared" si="3"/>
        <v>7905</v>
      </c>
      <c r="J240" s="1">
        <v>38718</v>
      </c>
      <c r="K240" s="10">
        <v>4.97</v>
      </c>
      <c r="L240" s="2">
        <v>89.107</v>
      </c>
      <c r="M240" s="2">
        <v>85.688</v>
      </c>
      <c r="N240" s="6">
        <v>13.6</v>
      </c>
      <c r="O240" s="6">
        <v>1.7</v>
      </c>
      <c r="P240" s="13">
        <v>30.046</v>
      </c>
    </row>
    <row r="241" spans="1:16" ht="12.75">
      <c r="A241" s="1">
        <v>27791</v>
      </c>
      <c r="B241" s="2">
        <v>56.2</v>
      </c>
      <c r="C241" s="7">
        <v>7326</v>
      </c>
      <c r="D241" s="7">
        <v>94998</v>
      </c>
      <c r="E241" s="10">
        <v>4.94</v>
      </c>
      <c r="F241" s="10"/>
      <c r="G241" s="7">
        <f>YEAR(A241)</f>
        <v>1976</v>
      </c>
      <c r="H241" s="7">
        <f>ROUND((MONTH(A241)+1)/3,0)</f>
        <v>1</v>
      </c>
      <c r="I241">
        <f t="shared" si="3"/>
        <v>7905</v>
      </c>
      <c r="J241" s="1">
        <v>38808</v>
      </c>
      <c r="K241" s="10">
        <v>4.97</v>
      </c>
      <c r="L241" s="2">
        <v>89.852</v>
      </c>
      <c r="M241" s="2">
        <v>86.665</v>
      </c>
      <c r="N241" s="6">
        <v>13.8</v>
      </c>
      <c r="O241" s="6">
        <v>1.6</v>
      </c>
      <c r="P241" s="13">
        <v>30.166</v>
      </c>
    </row>
    <row r="242" spans="1:16" ht="12.75">
      <c r="A242" s="1">
        <v>27820</v>
      </c>
      <c r="B242" s="2">
        <v>56.5</v>
      </c>
      <c r="C242" s="7">
        <v>7230</v>
      </c>
      <c r="D242" s="7">
        <v>95215</v>
      </c>
      <c r="E242" s="10">
        <v>4.96</v>
      </c>
      <c r="F242" s="10"/>
      <c r="G242" s="7">
        <f>YEAR(A242)</f>
        <v>1976</v>
      </c>
      <c r="H242" s="7">
        <f>ROUND((MONTH(A242)+1)/3,0)</f>
        <v>1</v>
      </c>
      <c r="I242">
        <f t="shared" si="3"/>
        <v>7905</v>
      </c>
      <c r="J242" s="1">
        <v>38899</v>
      </c>
      <c r="K242" s="10">
        <v>4.96</v>
      </c>
      <c r="L242" s="2">
        <v>90.481</v>
      </c>
      <c r="M242" s="2">
        <v>87.506</v>
      </c>
      <c r="N242" s="6">
        <v>14</v>
      </c>
      <c r="O242" s="6">
        <v>0.9</v>
      </c>
      <c r="P242" s="13">
        <v>30.266</v>
      </c>
    </row>
    <row r="243" spans="1:16" ht="12.75">
      <c r="A243" s="1">
        <v>27851</v>
      </c>
      <c r="B243" s="2">
        <v>56.7</v>
      </c>
      <c r="C243" s="7">
        <v>7330</v>
      </c>
      <c r="D243" s="7">
        <v>95746</v>
      </c>
      <c r="E243" s="10">
        <v>4.98</v>
      </c>
      <c r="F243" s="10"/>
      <c r="G243" s="7">
        <f>YEAR(A243)</f>
        <v>1976</v>
      </c>
      <c r="H243" s="7">
        <f>ROUND((MONTH(A243)+1)/3,0)</f>
        <v>2</v>
      </c>
      <c r="I243">
        <f t="shared" si="3"/>
        <v>7906</v>
      </c>
      <c r="J243" s="1">
        <v>38991</v>
      </c>
      <c r="K243" s="10">
        <v>4.95</v>
      </c>
      <c r="L243" s="2">
        <v>90.815</v>
      </c>
      <c r="M243" s="2">
        <v>86.232</v>
      </c>
      <c r="N243" s="6">
        <v>13.5</v>
      </c>
      <c r="O243" s="6">
        <v>1.4</v>
      </c>
      <c r="P243" s="13">
        <v>30.384</v>
      </c>
    </row>
    <row r="244" spans="1:16" ht="12.75">
      <c r="A244" s="1">
        <v>27881</v>
      </c>
      <c r="B244" s="2">
        <v>57</v>
      </c>
      <c r="C244" s="7">
        <v>7053</v>
      </c>
      <c r="D244" s="7">
        <v>95847</v>
      </c>
      <c r="E244" s="10">
        <v>5.02</v>
      </c>
      <c r="F244" s="10"/>
      <c r="G244" s="7">
        <f>YEAR(A244)</f>
        <v>1976</v>
      </c>
      <c r="H244" s="7">
        <f>ROUND((MONTH(A244)+1)/3,0)</f>
        <v>2</v>
      </c>
      <c r="I244">
        <f t="shared" si="3"/>
        <v>7906</v>
      </c>
      <c r="J244" s="1">
        <v>39083</v>
      </c>
      <c r="K244" s="10">
        <v>4.95</v>
      </c>
      <c r="L244" s="2">
        <v>91.708</v>
      </c>
      <c r="M244" s="2">
        <v>86.754</v>
      </c>
      <c r="N244" s="6">
        <v>13.6</v>
      </c>
      <c r="O244" s="6">
        <v>0.6</v>
      </c>
      <c r="P244" s="13">
        <v>30.527</v>
      </c>
    </row>
    <row r="245" spans="1:16" ht="12.75">
      <c r="A245" s="1">
        <v>27912</v>
      </c>
      <c r="B245" s="2">
        <v>57.2</v>
      </c>
      <c r="C245" s="7">
        <v>7322</v>
      </c>
      <c r="D245" s="7">
        <v>95885</v>
      </c>
      <c r="E245" s="10">
        <v>5.04</v>
      </c>
      <c r="F245" s="10"/>
      <c r="G245" s="7">
        <f>YEAR(A245)</f>
        <v>1976</v>
      </c>
      <c r="H245" s="7">
        <f>ROUND((MONTH(A245)+1)/3,0)</f>
        <v>2</v>
      </c>
      <c r="I245">
        <f t="shared" si="3"/>
        <v>7906</v>
      </c>
      <c r="J245" s="1">
        <v>39173</v>
      </c>
      <c r="K245" s="10">
        <v>4.94</v>
      </c>
      <c r="L245" s="2">
        <v>92.301</v>
      </c>
      <c r="M245" s="2">
        <v>88.231</v>
      </c>
      <c r="N245" s="6">
        <v>13.8</v>
      </c>
      <c r="O245" s="6">
        <v>1.3</v>
      </c>
      <c r="P245" s="13">
        <v>30.651</v>
      </c>
    </row>
    <row r="246" spans="1:16" ht="12.75">
      <c r="A246" s="1">
        <v>27942</v>
      </c>
      <c r="B246" s="2">
        <v>57.6</v>
      </c>
      <c r="C246" s="7">
        <v>7490</v>
      </c>
      <c r="D246" s="7">
        <v>96583</v>
      </c>
      <c r="E246" s="10">
        <v>5.07</v>
      </c>
      <c r="F246" s="10"/>
      <c r="G246" s="7">
        <f>YEAR(A246)</f>
        <v>1976</v>
      </c>
      <c r="H246" s="7">
        <f>ROUND((MONTH(A246)+1)/3,0)</f>
        <v>3</v>
      </c>
      <c r="I246">
        <f t="shared" si="3"/>
        <v>7907</v>
      </c>
      <c r="J246" s="1">
        <v>39264</v>
      </c>
      <c r="K246" s="10">
        <v>4.94</v>
      </c>
      <c r="L246" s="2">
        <v>92.776</v>
      </c>
      <c r="M246" s="2">
        <v>89.525</v>
      </c>
      <c r="N246" s="6">
        <v>13.8</v>
      </c>
      <c r="O246" s="6">
        <v>2.2</v>
      </c>
      <c r="P246" s="13">
        <v>30.82</v>
      </c>
    </row>
    <row r="247" spans="1:16" ht="12.75">
      <c r="A247" s="1">
        <v>27973</v>
      </c>
      <c r="B247" s="2">
        <v>57.9</v>
      </c>
      <c r="C247" s="7">
        <v>7518</v>
      </c>
      <c r="D247" s="7">
        <v>96741</v>
      </c>
      <c r="E247" s="10">
        <v>5.12</v>
      </c>
      <c r="F247" s="10"/>
      <c r="G247" s="7">
        <f>YEAR(A247)</f>
        <v>1976</v>
      </c>
      <c r="H247" s="7">
        <f>ROUND((MONTH(A247)+1)/3,0)</f>
        <v>3</v>
      </c>
      <c r="I247">
        <f t="shared" si="3"/>
        <v>7907</v>
      </c>
      <c r="J247" s="1">
        <v>39356</v>
      </c>
      <c r="K247" s="10">
        <v>4.93</v>
      </c>
      <c r="L247" s="2">
        <v>93.145</v>
      </c>
      <c r="M247" s="2">
        <v>93.219</v>
      </c>
      <c r="N247" s="6">
        <v>14.1</v>
      </c>
      <c r="O247" s="6">
        <v>1.9</v>
      </c>
      <c r="P247" s="13">
        <v>30.997</v>
      </c>
    </row>
    <row r="248" spans="1:16" ht="12.75">
      <c r="A248" s="1">
        <v>28004</v>
      </c>
      <c r="B248" s="2">
        <v>58.2</v>
      </c>
      <c r="C248" s="7">
        <v>7380</v>
      </c>
      <c r="D248" s="7">
        <v>96553</v>
      </c>
      <c r="E248" s="10">
        <v>5.15</v>
      </c>
      <c r="F248" s="10"/>
      <c r="G248" s="7">
        <f>YEAR(A248)</f>
        <v>1976</v>
      </c>
      <c r="H248" s="7">
        <f>ROUND((MONTH(A248)+1)/3,0)</f>
        <v>3</v>
      </c>
      <c r="I248">
        <f t="shared" si="3"/>
        <v>7907</v>
      </c>
      <c r="J248" s="1">
        <v>39448</v>
      </c>
      <c r="K248" s="10">
        <v>4.93</v>
      </c>
      <c r="L248" s="2">
        <v>93.489</v>
      </c>
      <c r="M248" s="2">
        <v>97.246</v>
      </c>
      <c r="N248" s="6">
        <v>14.7</v>
      </c>
      <c r="O248" s="6">
        <v>1</v>
      </c>
      <c r="P248" s="13">
        <v>31.179</v>
      </c>
    </row>
    <row r="249" spans="1:16" ht="12.75">
      <c r="A249" s="1">
        <v>28034</v>
      </c>
      <c r="B249" s="2">
        <v>58.5</v>
      </c>
      <c r="C249" s="7">
        <v>7430</v>
      </c>
      <c r="D249" s="7">
        <v>96704</v>
      </c>
      <c r="E249" s="10">
        <v>5.17</v>
      </c>
      <c r="F249" s="10"/>
      <c r="G249" s="7">
        <f>YEAR(A249)</f>
        <v>1976</v>
      </c>
      <c r="H249" s="7">
        <f>ROUND((MONTH(A249)+1)/3,0)</f>
        <v>4</v>
      </c>
      <c r="I249">
        <f t="shared" si="3"/>
        <v>7908</v>
      </c>
      <c r="J249" s="1">
        <v>39539</v>
      </c>
      <c r="K249" s="10">
        <v>4.93</v>
      </c>
      <c r="L249" s="2">
        <v>93.99</v>
      </c>
      <c r="M249" s="2">
        <v>102.413</v>
      </c>
      <c r="N249" s="6">
        <v>15.2</v>
      </c>
      <c r="O249" s="6">
        <v>1.4</v>
      </c>
      <c r="P249" s="13">
        <v>31.332</v>
      </c>
    </row>
    <row r="250" spans="1:16" ht="12.75">
      <c r="A250" s="1">
        <v>28065</v>
      </c>
      <c r="B250" s="2">
        <v>58.7</v>
      </c>
      <c r="C250" s="7">
        <v>7620</v>
      </c>
      <c r="D250" s="7">
        <v>97254</v>
      </c>
      <c r="E250" s="10">
        <v>5.21</v>
      </c>
      <c r="F250" s="10"/>
      <c r="G250" s="7">
        <f>YEAR(A250)</f>
        <v>1976</v>
      </c>
      <c r="H250" s="7">
        <f>ROUND((MONTH(A250)+1)/3,0)</f>
        <v>4</v>
      </c>
      <c r="I250">
        <f t="shared" si="3"/>
        <v>7908</v>
      </c>
      <c r="J250" s="1">
        <v>39630</v>
      </c>
      <c r="K250" s="10">
        <v>4.92</v>
      </c>
      <c r="L250" s="2">
        <v>94.69</v>
      </c>
      <c r="M250" s="2">
        <v>104.994</v>
      </c>
      <c r="N250" s="6">
        <v>15.3</v>
      </c>
      <c r="O250" s="6">
        <v>0.5</v>
      </c>
      <c r="P250" s="13">
        <v>31.475</v>
      </c>
    </row>
    <row r="251" spans="1:16" ht="12.75">
      <c r="A251" s="1">
        <v>28095</v>
      </c>
      <c r="B251" s="2">
        <v>58.9</v>
      </c>
      <c r="C251" s="7">
        <v>7545</v>
      </c>
      <c r="D251" s="7">
        <v>97348</v>
      </c>
      <c r="E251" s="10">
        <v>5.23</v>
      </c>
      <c r="F251" s="10"/>
      <c r="G251" s="7">
        <f>YEAR(A251)</f>
        <v>1976</v>
      </c>
      <c r="H251" s="7">
        <f>ROUND((MONTH(A251)+1)/3,0)</f>
        <v>4</v>
      </c>
      <c r="I251">
        <f t="shared" si="3"/>
        <v>7908</v>
      </c>
      <c r="J251" s="1">
        <v>39722</v>
      </c>
      <c r="K251" s="10">
        <v>4.92</v>
      </c>
      <c r="L251" s="2">
        <v>94.986</v>
      </c>
      <c r="M251" s="2">
        <v>91.937</v>
      </c>
      <c r="N251" s="6">
        <v>13</v>
      </c>
      <c r="O251" s="6">
        <v>-1.2</v>
      </c>
      <c r="P251" s="13">
        <v>31.645</v>
      </c>
    </row>
    <row r="252" spans="1:16" ht="12.75">
      <c r="A252" s="1">
        <v>28126</v>
      </c>
      <c r="B252" s="2">
        <v>59.3</v>
      </c>
      <c r="C252" s="7">
        <v>7280</v>
      </c>
      <c r="D252" s="7">
        <v>97208</v>
      </c>
      <c r="E252" s="10">
        <v>5.26</v>
      </c>
      <c r="F252" s="10"/>
      <c r="G252" s="7">
        <f>YEAR(A252)</f>
        <v>1977</v>
      </c>
      <c r="H252" s="7">
        <f>ROUND((MONTH(A252)+1)/3,0)</f>
        <v>1</v>
      </c>
      <c r="I252">
        <f t="shared" si="3"/>
        <v>7909</v>
      </c>
      <c r="J252" s="1">
        <v>39814</v>
      </c>
      <c r="K252" s="10">
        <v>4.92</v>
      </c>
      <c r="L252" s="2">
        <v>94.976</v>
      </c>
      <c r="M252" s="2">
        <v>83.063</v>
      </c>
      <c r="N252" s="6">
        <v>10.6</v>
      </c>
      <c r="O252" s="6">
        <v>0</v>
      </c>
      <c r="P252" s="13">
        <v>31.838</v>
      </c>
    </row>
    <row r="253" spans="1:16" ht="12.75">
      <c r="A253" s="1">
        <v>28157</v>
      </c>
      <c r="B253" s="2">
        <v>59.7</v>
      </c>
      <c r="C253" s="7">
        <v>7443</v>
      </c>
      <c r="D253" s="7">
        <v>97785</v>
      </c>
      <c r="E253" s="10">
        <v>5.3</v>
      </c>
      <c r="F253" s="10"/>
      <c r="G253" s="7">
        <f>YEAR(A253)</f>
        <v>1977</v>
      </c>
      <c r="H253" s="7">
        <f>ROUND((MONTH(A253)+1)/3,0)</f>
        <v>1</v>
      </c>
      <c r="I253">
        <f t="shared" si="3"/>
        <v>7909</v>
      </c>
      <c r="J253" s="1">
        <v>39904</v>
      </c>
      <c r="K253" s="10">
        <v>4.97</v>
      </c>
      <c r="L253" s="2">
        <v>94.838</v>
      </c>
      <c r="M253" s="2">
        <v>84.639</v>
      </c>
      <c r="N253" s="6">
        <v>10.2</v>
      </c>
      <c r="O253" s="6">
        <v>0.6</v>
      </c>
      <c r="P253" s="13">
        <v>32.033</v>
      </c>
    </row>
    <row r="254" spans="1:16" ht="12.75">
      <c r="A254" s="1">
        <v>28185</v>
      </c>
      <c r="B254" s="2">
        <v>60</v>
      </c>
      <c r="C254" s="7">
        <v>7307</v>
      </c>
      <c r="D254" s="7">
        <v>98115</v>
      </c>
      <c r="E254" s="10">
        <v>5.33</v>
      </c>
      <c r="F254" s="10"/>
      <c r="G254" s="7">
        <f>YEAR(A254)</f>
        <v>1977</v>
      </c>
      <c r="H254" s="7">
        <f>ROUND((MONTH(A254)+1)/3,0)</f>
        <v>1</v>
      </c>
      <c r="I254">
        <f t="shared" si="3"/>
        <v>7909</v>
      </c>
      <c r="J254" s="1">
        <v>39995</v>
      </c>
      <c r="K254" s="10">
        <v>5</v>
      </c>
      <c r="L254" s="2">
        <v>94.938</v>
      </c>
      <c r="M254" s="2">
        <v>87.916</v>
      </c>
      <c r="N254" s="6">
        <v>11.1</v>
      </c>
      <c r="O254" s="6">
        <v>2</v>
      </c>
      <c r="P254" s="13">
        <v>32.169</v>
      </c>
    </row>
    <row r="255" spans="1:16" ht="12.75">
      <c r="A255" s="1">
        <v>28216</v>
      </c>
      <c r="B255" s="2">
        <v>60.3</v>
      </c>
      <c r="C255" s="7">
        <v>7059</v>
      </c>
      <c r="D255" s="7">
        <v>98330</v>
      </c>
      <c r="E255" s="10">
        <v>5.37</v>
      </c>
      <c r="F255" s="10"/>
      <c r="G255" s="7">
        <f>YEAR(A255)</f>
        <v>1977</v>
      </c>
      <c r="H255" s="7">
        <f>ROUND((MONTH(A255)+1)/3,0)</f>
        <v>2</v>
      </c>
      <c r="I255">
        <f t="shared" si="3"/>
        <v>7910</v>
      </c>
      <c r="J255" s="1">
        <v>40087</v>
      </c>
      <c r="K255" s="10">
        <v>5.02</v>
      </c>
      <c r="L255" s="2">
        <v>95.259</v>
      </c>
      <c r="M255" s="2">
        <v>90.59</v>
      </c>
      <c r="N255" s="6">
        <v>11.9</v>
      </c>
      <c r="O255" s="6">
        <v>5.2</v>
      </c>
      <c r="P255" s="13">
        <v>32.329</v>
      </c>
    </row>
    <row r="256" spans="1:16" ht="12.75">
      <c r="A256" s="1">
        <v>28246</v>
      </c>
      <c r="B256" s="2">
        <v>60.6</v>
      </c>
      <c r="C256" s="7">
        <v>6911</v>
      </c>
      <c r="D256" s="7">
        <v>98665</v>
      </c>
      <c r="E256" s="10">
        <v>5.4</v>
      </c>
      <c r="F256" s="10"/>
      <c r="G256" s="7">
        <f>YEAR(A256)</f>
        <v>1977</v>
      </c>
      <c r="H256" s="7">
        <f>ROUND((MONTH(A256)+1)/3,0)</f>
        <v>2</v>
      </c>
      <c r="I256">
        <f t="shared" si="3"/>
        <v>7910</v>
      </c>
      <c r="J256" s="1">
        <v>40179</v>
      </c>
      <c r="K256" s="10">
        <v>5.06</v>
      </c>
      <c r="L256" s="2">
        <v>95.499</v>
      </c>
      <c r="M256" s="2">
        <v>92.321</v>
      </c>
      <c r="N256" s="6">
        <v>12.4</v>
      </c>
      <c r="O256" s="6">
        <v>5.6</v>
      </c>
      <c r="P256" s="13">
        <v>32.494</v>
      </c>
    </row>
    <row r="257" spans="1:16" ht="12.75">
      <c r="A257" s="1">
        <v>28277</v>
      </c>
      <c r="B257" s="2">
        <v>61</v>
      </c>
      <c r="C257" s="7">
        <v>7134</v>
      </c>
      <c r="D257" s="7">
        <v>99093</v>
      </c>
      <c r="E257" s="10">
        <v>5.43</v>
      </c>
      <c r="F257" s="10"/>
      <c r="G257" s="7">
        <f>YEAR(A257)</f>
        <v>1977</v>
      </c>
      <c r="H257" s="7">
        <f>ROUND((MONTH(A257)+1)/3,0)</f>
        <v>2</v>
      </c>
      <c r="I257">
        <f t="shared" si="3"/>
        <v>7910</v>
      </c>
      <c r="J257" s="1">
        <v>40269</v>
      </c>
      <c r="K257" s="10">
        <v>5.08</v>
      </c>
      <c r="L257" s="2">
        <v>95.943</v>
      </c>
      <c r="M257" s="2">
        <v>91.707</v>
      </c>
      <c r="N257" s="6">
        <v>12.9</v>
      </c>
      <c r="O257" s="6">
        <v>4.9</v>
      </c>
      <c r="P257" s="13">
        <v>32.687</v>
      </c>
    </row>
    <row r="258" spans="1:16" ht="12.75">
      <c r="A258" s="1">
        <v>28307</v>
      </c>
      <c r="B258" s="2">
        <v>61.2</v>
      </c>
      <c r="C258" s="7">
        <v>6829</v>
      </c>
      <c r="D258" s="7">
        <v>98913</v>
      </c>
      <c r="E258" s="10">
        <v>5.46</v>
      </c>
      <c r="F258" s="10"/>
      <c r="G258" s="7">
        <f>YEAR(A258)</f>
        <v>1977</v>
      </c>
      <c r="H258" s="7">
        <f>ROUND((MONTH(A258)+1)/3,0)</f>
        <v>3</v>
      </c>
      <c r="I258">
        <f t="shared" si="3"/>
        <v>7911</v>
      </c>
      <c r="J258" s="1">
        <v>40360</v>
      </c>
      <c r="K258" s="10">
        <v>5.1</v>
      </c>
      <c r="L258" s="2">
        <v>96.222</v>
      </c>
      <c r="M258" s="2">
        <v>90.963</v>
      </c>
      <c r="N258" s="6">
        <v>13.1</v>
      </c>
      <c r="O258" s="6">
        <v>4.6</v>
      </c>
      <c r="P258" s="13">
        <v>32.89</v>
      </c>
    </row>
    <row r="259" spans="1:16" ht="12.75">
      <c r="A259" s="1">
        <v>28338</v>
      </c>
      <c r="B259" s="2">
        <v>61.5</v>
      </c>
      <c r="C259" s="7">
        <v>6925</v>
      </c>
      <c r="D259" s="7">
        <v>99366</v>
      </c>
      <c r="E259" s="10">
        <v>5.48</v>
      </c>
      <c r="F259" s="10"/>
      <c r="G259" s="7">
        <f>YEAR(A259)</f>
        <v>1977</v>
      </c>
      <c r="H259" s="7">
        <f>ROUND((MONTH(A259)+1)/3,0)</f>
        <v>3</v>
      </c>
      <c r="I259">
        <f t="shared" si="3"/>
        <v>7911</v>
      </c>
      <c r="J259" s="1">
        <v>40452</v>
      </c>
      <c r="K259" s="10">
        <v>5.11</v>
      </c>
      <c r="L259" s="2">
        <v>96.763</v>
      </c>
      <c r="M259" s="2">
        <v>93.219</v>
      </c>
      <c r="N259" s="6">
        <v>13.4</v>
      </c>
      <c r="O259" s="6">
        <v>3</v>
      </c>
      <c r="P259" s="13">
        <v>33.051</v>
      </c>
    </row>
    <row r="260" spans="1:16" ht="12.75">
      <c r="A260" s="1">
        <v>28369</v>
      </c>
      <c r="B260" s="2">
        <v>61.8</v>
      </c>
      <c r="C260" s="7">
        <v>6751</v>
      </c>
      <c r="D260" s="7">
        <v>99453</v>
      </c>
      <c r="E260" s="10">
        <v>5.51</v>
      </c>
      <c r="F260" s="10"/>
      <c r="G260" s="7">
        <f>YEAR(A260)</f>
        <v>1977</v>
      </c>
      <c r="H260" s="7">
        <f>ROUND((MONTH(A260)+1)/3,0)</f>
        <v>3</v>
      </c>
      <c r="I260">
        <f t="shared" si="3"/>
        <v>7911</v>
      </c>
      <c r="J260" s="1">
        <v>40544</v>
      </c>
      <c r="K260" s="10">
        <v>5.13</v>
      </c>
      <c r="L260" s="2">
        <v>97.283</v>
      </c>
      <c r="M260" s="2">
        <v>97.631</v>
      </c>
      <c r="N260" s="6">
        <v>14.2</v>
      </c>
      <c r="O260" s="6">
        <v>1.3</v>
      </c>
      <c r="P260" s="13">
        <v>33.19</v>
      </c>
    </row>
    <row r="261" spans="1:16" ht="12.75">
      <c r="A261" s="1">
        <v>28399</v>
      </c>
      <c r="B261" s="2">
        <v>62</v>
      </c>
      <c r="C261" s="7">
        <v>6763</v>
      </c>
      <c r="D261" s="7">
        <v>99815</v>
      </c>
      <c r="E261" s="10">
        <v>5.56</v>
      </c>
      <c r="F261" s="10"/>
      <c r="G261" s="7">
        <f>YEAR(A261)</f>
        <v>1977</v>
      </c>
      <c r="H261" s="7">
        <f>ROUND((MONTH(A261)+1)/3,0)</f>
        <v>4</v>
      </c>
      <c r="I261">
        <f t="shared" si="3"/>
        <v>7912</v>
      </c>
      <c r="J261" s="1">
        <v>40634</v>
      </c>
      <c r="K261" s="10">
        <v>5.14</v>
      </c>
      <c r="L261" s="2">
        <v>97.922</v>
      </c>
      <c r="M261" s="2">
        <v>100.914</v>
      </c>
      <c r="N261" s="6">
        <v>14.5</v>
      </c>
      <c r="O261" s="6">
        <v>1</v>
      </c>
      <c r="P261" s="13">
        <v>33.351</v>
      </c>
    </row>
    <row r="262" spans="1:16" ht="12.75">
      <c r="A262" s="1">
        <v>28430</v>
      </c>
      <c r="B262" s="2">
        <v>62.3</v>
      </c>
      <c r="C262" s="7">
        <v>6815</v>
      </c>
      <c r="D262" s="7">
        <v>100576</v>
      </c>
      <c r="E262" s="10">
        <v>5.59</v>
      </c>
      <c r="F262" s="10"/>
      <c r="G262" s="7">
        <f>YEAR(A262)</f>
        <v>1977</v>
      </c>
      <c r="H262" s="7">
        <f>ROUND((MONTH(A262)+1)/3,0)</f>
        <v>4</v>
      </c>
      <c r="I262">
        <f t="shared" si="3"/>
        <v>7912</v>
      </c>
      <c r="J262" s="1">
        <v>40725</v>
      </c>
      <c r="K262" s="10">
        <v>5.15</v>
      </c>
      <c r="L262" s="2">
        <v>98.553</v>
      </c>
      <c r="M262" s="2">
        <v>100.709</v>
      </c>
      <c r="N262" s="6">
        <v>14.5</v>
      </c>
      <c r="O262" s="6">
        <v>-0.5</v>
      </c>
      <c r="P262" s="13">
        <v>33.524</v>
      </c>
    </row>
    <row r="263" spans="1:16" ht="12.75">
      <c r="A263" s="1">
        <v>28460</v>
      </c>
      <c r="B263" s="2">
        <v>62.7</v>
      </c>
      <c r="C263" s="7">
        <v>6386</v>
      </c>
      <c r="D263" s="7">
        <v>100491</v>
      </c>
      <c r="E263" s="10">
        <v>5.61</v>
      </c>
      <c r="F263" s="10"/>
      <c r="G263" s="7">
        <f>YEAR(A263)</f>
        <v>1977</v>
      </c>
      <c r="H263" s="7">
        <f>ROUND((MONTH(A263)+1)/3,0)</f>
        <v>4</v>
      </c>
      <c r="I263">
        <f t="shared" si="3"/>
        <v>7912</v>
      </c>
      <c r="J263" s="1">
        <v>40817</v>
      </c>
      <c r="K263" s="10">
        <v>5.15</v>
      </c>
      <c r="L263" s="2">
        <v>98.703</v>
      </c>
      <c r="M263" s="2">
        <v>100.375</v>
      </c>
      <c r="N263" s="6">
        <v>14.5</v>
      </c>
      <c r="O263" s="6">
        <v>0</v>
      </c>
      <c r="P263" s="13">
        <v>33.697</v>
      </c>
    </row>
    <row r="264" spans="1:16" ht="12.75">
      <c r="A264" s="1">
        <v>28491</v>
      </c>
      <c r="B264" s="2">
        <v>63.1</v>
      </c>
      <c r="C264" s="7">
        <v>6489</v>
      </c>
      <c r="D264" s="7">
        <v>100873</v>
      </c>
      <c r="E264" s="10">
        <v>5.66</v>
      </c>
      <c r="F264" s="10"/>
      <c r="G264" s="7">
        <f>YEAR(A264)</f>
        <v>1978</v>
      </c>
      <c r="H264" s="7">
        <f>ROUND((MONTH(A264)+1)/3,0)</f>
        <v>1</v>
      </c>
      <c r="I264">
        <f t="shared" si="3"/>
        <v>7913</v>
      </c>
      <c r="J264" s="1">
        <v>40909</v>
      </c>
      <c r="K264" s="10">
        <v>5.13</v>
      </c>
      <c r="L264" s="2">
        <v>99.32</v>
      </c>
      <c r="M264" s="2">
        <v>101.429</v>
      </c>
      <c r="N264" s="6">
        <v>14.5</v>
      </c>
      <c r="O264" s="6">
        <v>1.6</v>
      </c>
      <c r="P264" s="13">
        <v>33.899</v>
      </c>
    </row>
    <row r="265" spans="1:16" ht="12.75">
      <c r="A265" s="1">
        <v>28522</v>
      </c>
      <c r="B265" s="2">
        <v>63.4</v>
      </c>
      <c r="C265" s="7">
        <v>6318</v>
      </c>
      <c r="D265" s="7">
        <v>100837</v>
      </c>
      <c r="E265" s="10">
        <v>5.69</v>
      </c>
      <c r="F265" s="10"/>
      <c r="G265" s="7">
        <f>YEAR(A265)</f>
        <v>1978</v>
      </c>
      <c r="H265" s="7">
        <f>ROUND((MONTH(A265)+1)/3,0)</f>
        <v>1</v>
      </c>
      <c r="I265">
        <f t="shared" si="3"/>
        <v>7913</v>
      </c>
      <c r="J265" s="1">
        <v>41000</v>
      </c>
      <c r="K265" s="10">
        <v>5.12</v>
      </c>
      <c r="L265" s="2">
        <v>99.713</v>
      </c>
      <c r="M265" s="2">
        <v>100.465</v>
      </c>
      <c r="N265" s="6">
        <v>14.3</v>
      </c>
      <c r="O265" s="6">
        <v>1.2</v>
      </c>
      <c r="P265" s="13">
        <v>34.029</v>
      </c>
    </row>
    <row r="266" spans="1:16" ht="12.75">
      <c r="A266" s="1">
        <v>28550</v>
      </c>
      <c r="B266" s="2">
        <v>63.8</v>
      </c>
      <c r="C266" s="7">
        <v>6337</v>
      </c>
      <c r="D266" s="7">
        <v>101092</v>
      </c>
      <c r="E266" s="10">
        <v>5.73</v>
      </c>
      <c r="F266" s="10"/>
      <c r="G266" s="7">
        <f>YEAR(A266)</f>
        <v>1978</v>
      </c>
      <c r="H266" s="7">
        <f>ROUND((MONTH(A266)+1)/3,0)</f>
        <v>1</v>
      </c>
      <c r="I266">
        <f t="shared" si="3"/>
        <v>7913</v>
      </c>
      <c r="J266" s="1">
        <v>41091</v>
      </c>
      <c r="K266" s="10">
        <v>5.1</v>
      </c>
      <c r="L266" s="2">
        <v>100.225</v>
      </c>
      <c r="M266" s="2">
        <v>98.525</v>
      </c>
      <c r="N266" s="6">
        <v>14</v>
      </c>
      <c r="O266" s="6">
        <v>1.4</v>
      </c>
      <c r="P266" s="13">
        <v>34.213</v>
      </c>
    </row>
    <row r="267" spans="1:16" ht="12.75">
      <c r="A267" s="1">
        <v>28581</v>
      </c>
      <c r="B267" s="2">
        <v>64.3</v>
      </c>
      <c r="C267" s="7">
        <v>6180</v>
      </c>
      <c r="D267" s="7">
        <v>101574</v>
      </c>
      <c r="E267" s="10">
        <v>5.79</v>
      </c>
      <c r="F267" s="10"/>
      <c r="G267" s="7">
        <f>YEAR(A267)</f>
        <v>1978</v>
      </c>
      <c r="H267" s="7">
        <f>ROUND((MONTH(A267)+1)/3,0)</f>
        <v>2</v>
      </c>
      <c r="I267">
        <f t="shared" si="3"/>
        <v>7914</v>
      </c>
      <c r="J267" s="1">
        <v>41183</v>
      </c>
      <c r="K267" s="10">
        <v>5.07</v>
      </c>
      <c r="L267" s="2">
        <v>100.737</v>
      </c>
      <c r="M267" s="2">
        <v>99.593</v>
      </c>
      <c r="N267" s="6">
        <v>14</v>
      </c>
      <c r="O267" s="6">
        <v>0.3</v>
      </c>
      <c r="P267" s="13">
        <v>34.435</v>
      </c>
    </row>
    <row r="268" spans="1:16" ht="12.75">
      <c r="A268" s="1">
        <v>28611</v>
      </c>
      <c r="B268" s="2">
        <v>64.7</v>
      </c>
      <c r="C268" s="7">
        <v>6127</v>
      </c>
      <c r="D268" s="7">
        <v>101896</v>
      </c>
      <c r="E268" s="10">
        <v>5.82</v>
      </c>
      <c r="F268" s="10"/>
      <c r="G268" s="7">
        <f>YEAR(A268)</f>
        <v>1978</v>
      </c>
      <c r="H268" s="7">
        <f>ROUND((MONTH(A268)+1)/3,0)</f>
        <v>2</v>
      </c>
      <c r="I268">
        <f t="shared" si="3"/>
        <v>7914</v>
      </c>
      <c r="J268" s="1">
        <v>41275</v>
      </c>
      <c r="K268" s="10">
        <v>5.05</v>
      </c>
      <c r="L268" s="2">
        <v>101.139</v>
      </c>
      <c r="M268" s="2">
        <v>99.666</v>
      </c>
      <c r="N268" s="6">
        <v>13.8</v>
      </c>
      <c r="O268" s="6">
        <v>0.3</v>
      </c>
      <c r="P268" s="13">
        <v>34.637</v>
      </c>
    </row>
    <row r="269" spans="1:16" ht="12.75">
      <c r="A269" s="1">
        <v>28642</v>
      </c>
      <c r="B269" s="2">
        <v>65.2</v>
      </c>
      <c r="C269" s="7">
        <v>6028</v>
      </c>
      <c r="D269" s="7">
        <v>102371</v>
      </c>
      <c r="E269" s="10">
        <v>5.87</v>
      </c>
      <c r="F269" s="10"/>
      <c r="G269" s="7">
        <f>YEAR(A269)</f>
        <v>1978</v>
      </c>
      <c r="H269" s="7">
        <f>ROUND((MONTH(A269)+1)/3,0)</f>
        <v>2</v>
      </c>
      <c r="I269">
        <f aca="true" t="shared" si="4" ref="I269:I332">G269*4+H269</f>
        <v>7914</v>
      </c>
      <c r="J269" s="1">
        <v>41365</v>
      </c>
      <c r="K269" s="10">
        <v>5.03</v>
      </c>
      <c r="L269" s="2">
        <v>101.431</v>
      </c>
      <c r="M269" s="2">
        <v>98.103</v>
      </c>
      <c r="N269" s="6">
        <v>13.8</v>
      </c>
      <c r="O269" s="6">
        <v>-0.4</v>
      </c>
      <c r="P269" s="13">
        <v>34.831</v>
      </c>
    </row>
    <row r="270" spans="1:16" ht="12.75">
      <c r="A270" s="1">
        <v>28672</v>
      </c>
      <c r="B270" s="2">
        <v>65.6</v>
      </c>
      <c r="C270" s="7">
        <v>6309</v>
      </c>
      <c r="D270" s="7">
        <v>102399</v>
      </c>
      <c r="E270" s="10">
        <v>5.9</v>
      </c>
      <c r="F270" s="10"/>
      <c r="G270" s="7">
        <f>YEAR(A270)</f>
        <v>1978</v>
      </c>
      <c r="H270" s="7">
        <f>ROUND((MONTH(A270)+1)/3,0)</f>
        <v>3</v>
      </c>
      <c r="I270">
        <f t="shared" si="4"/>
        <v>7915</v>
      </c>
      <c r="J270" s="1">
        <v>41456</v>
      </c>
      <c r="K270" s="10">
        <v>5</v>
      </c>
      <c r="L270" s="2">
        <v>101.918</v>
      </c>
      <c r="M270" s="2">
        <v>97.463</v>
      </c>
      <c r="N270" s="6">
        <v>13.6</v>
      </c>
      <c r="O270" s="6">
        <v>0.3</v>
      </c>
      <c r="P270" s="13">
        <v>35.035</v>
      </c>
    </row>
    <row r="271" spans="1:16" ht="12.75">
      <c r="A271" s="1">
        <v>28703</v>
      </c>
      <c r="B271" s="2">
        <v>66.1</v>
      </c>
      <c r="C271" s="7">
        <v>6080</v>
      </c>
      <c r="D271" s="7">
        <v>102511</v>
      </c>
      <c r="E271" s="10">
        <v>5.93</v>
      </c>
      <c r="F271" s="10"/>
      <c r="G271" s="7">
        <f>YEAR(A271)</f>
        <v>1978</v>
      </c>
      <c r="H271" s="7">
        <f>ROUND((MONTH(A271)+1)/3,0)</f>
        <v>3</v>
      </c>
      <c r="I271">
        <f t="shared" si="4"/>
        <v>7915</v>
      </c>
      <c r="J271" s="1">
        <v>41548</v>
      </c>
      <c r="K271" s="10">
        <v>4.98</v>
      </c>
      <c r="L271" s="2">
        <v>102.517</v>
      </c>
      <c r="M271" s="2">
        <v>97.028</v>
      </c>
      <c r="N271" s="6">
        <v>13.5</v>
      </c>
      <c r="O271" s="6">
        <v>1.3</v>
      </c>
      <c r="P271" s="13">
        <v>35.224</v>
      </c>
    </row>
    <row r="272" spans="1:16" ht="12.75">
      <c r="A272" s="1">
        <v>28734</v>
      </c>
      <c r="B272" s="2">
        <v>66.7</v>
      </c>
      <c r="C272" s="7">
        <v>6125</v>
      </c>
      <c r="D272" s="7">
        <v>102795</v>
      </c>
      <c r="E272" s="10">
        <v>5.97</v>
      </c>
      <c r="F272" s="10"/>
      <c r="G272" s="7">
        <f>YEAR(A272)</f>
        <v>1978</v>
      </c>
      <c r="H272" s="7">
        <f>ROUND((MONTH(A272)+1)/3,0)</f>
        <v>3</v>
      </c>
      <c r="I272">
        <f t="shared" si="4"/>
        <v>7915</v>
      </c>
      <c r="J272" s="1">
        <v>41640</v>
      </c>
      <c r="K272" s="10">
        <v>4.95</v>
      </c>
      <c r="L272" s="2">
        <v>102.895</v>
      </c>
      <c r="M272" s="2">
        <v>98.59</v>
      </c>
      <c r="N272" s="6">
        <v>13.9</v>
      </c>
      <c r="O272" s="6">
        <v>-0.1</v>
      </c>
      <c r="P272" s="13">
        <v>35.426</v>
      </c>
    </row>
    <row r="273" spans="1:16" ht="12.75">
      <c r="A273" s="1">
        <v>28764</v>
      </c>
      <c r="B273" s="2">
        <v>67.2</v>
      </c>
      <c r="C273" s="7">
        <v>5947</v>
      </c>
      <c r="D273" s="7">
        <v>103080</v>
      </c>
      <c r="E273" s="10">
        <v>6.03</v>
      </c>
      <c r="F273" s="10"/>
      <c r="G273" s="7">
        <f>YEAR(A273)</f>
        <v>1978</v>
      </c>
      <c r="H273" s="7">
        <f>ROUND((MONTH(A273)+1)/3,0)</f>
        <v>4</v>
      </c>
      <c r="I273">
        <f t="shared" si="4"/>
        <v>7916</v>
      </c>
      <c r="J273" s="1">
        <v>41730</v>
      </c>
      <c r="K273" s="10">
        <v>4.93</v>
      </c>
      <c r="L273" s="2">
        <v>103.539</v>
      </c>
      <c r="M273" s="2">
        <v>97.532</v>
      </c>
      <c r="N273" s="6">
        <v>13.8</v>
      </c>
      <c r="O273" s="6">
        <v>1.4</v>
      </c>
      <c r="P273" s="13">
        <v>35.686</v>
      </c>
    </row>
    <row r="274" spans="1:16" ht="12.75">
      <c r="A274" s="1">
        <v>28795</v>
      </c>
      <c r="B274" s="2">
        <v>67.6</v>
      </c>
      <c r="C274" s="7">
        <v>6077</v>
      </c>
      <c r="D274" s="7">
        <v>103562</v>
      </c>
      <c r="E274" s="10">
        <v>6.06</v>
      </c>
      <c r="F274" s="10"/>
      <c r="G274" s="7">
        <f>YEAR(A274)</f>
        <v>1978</v>
      </c>
      <c r="H274" s="7">
        <f>ROUND((MONTH(A274)+1)/3,0)</f>
        <v>4</v>
      </c>
      <c r="I274">
        <f t="shared" si="4"/>
        <v>7916</v>
      </c>
      <c r="J274" s="1">
        <v>41821</v>
      </c>
      <c r="K274" s="10">
        <v>4.92</v>
      </c>
      <c r="L274" s="2">
        <v>104.029</v>
      </c>
      <c r="M274" s="2">
        <v>96.591</v>
      </c>
      <c r="N274" s="6">
        <v>13.5</v>
      </c>
      <c r="O274" s="6">
        <v>2</v>
      </c>
      <c r="P274" s="13">
        <v>35.878</v>
      </c>
    </row>
    <row r="275" spans="1:16" ht="12.75">
      <c r="A275" s="1">
        <v>28825</v>
      </c>
      <c r="B275" s="2">
        <v>68</v>
      </c>
      <c r="C275" s="7">
        <v>6228</v>
      </c>
      <c r="D275" s="7">
        <v>103809</v>
      </c>
      <c r="E275" s="10">
        <v>6.1</v>
      </c>
      <c r="F275" s="10"/>
      <c r="G275" s="7">
        <f>YEAR(A275)</f>
        <v>1978</v>
      </c>
      <c r="H275" s="7">
        <f>ROUND((MONTH(A275)+1)/3,0)</f>
        <v>4</v>
      </c>
      <c r="I275">
        <f t="shared" si="4"/>
        <v>7916</v>
      </c>
      <c r="J275" s="1">
        <v>41913</v>
      </c>
      <c r="K275" s="10">
        <v>4.88</v>
      </c>
      <c r="L275" s="2">
        <v>104.233</v>
      </c>
      <c r="M275" s="2">
        <v>94.268</v>
      </c>
      <c r="N275" s="6">
        <v>13.4</v>
      </c>
      <c r="O275" s="6">
        <v>0.8</v>
      </c>
      <c r="P275" s="13">
        <v>36.018</v>
      </c>
    </row>
    <row r="276" spans="1:16" ht="12.75">
      <c r="A276" s="1">
        <v>28856</v>
      </c>
      <c r="B276" s="2">
        <v>68.5</v>
      </c>
      <c r="C276" s="7">
        <v>6109</v>
      </c>
      <c r="D276" s="7">
        <v>104057</v>
      </c>
      <c r="E276" s="10">
        <v>6.14</v>
      </c>
      <c r="F276" s="10"/>
      <c r="G276" s="7">
        <f>YEAR(A276)</f>
        <v>1979</v>
      </c>
      <c r="H276" s="7">
        <f>ROUND((MONTH(A276)+1)/3,0)</f>
        <v>1</v>
      </c>
      <c r="I276">
        <f t="shared" si="4"/>
        <v>7917</v>
      </c>
      <c r="J276" s="1">
        <v>42005</v>
      </c>
      <c r="K276" s="10">
        <v>4.83</v>
      </c>
      <c r="L276" s="2">
        <v>104.148</v>
      </c>
      <c r="M276" s="2">
        <v>89.73</v>
      </c>
      <c r="N276" s="6">
        <v>12.9</v>
      </c>
      <c r="O276" s="6">
        <v>2.4</v>
      </c>
      <c r="P276" s="13">
        <v>36.203</v>
      </c>
    </row>
    <row r="277" spans="1:16" ht="12.75">
      <c r="A277" s="1">
        <v>28887</v>
      </c>
      <c r="B277" s="2">
        <v>69.2</v>
      </c>
      <c r="C277" s="7">
        <v>6173</v>
      </c>
      <c r="D277" s="7">
        <v>104502</v>
      </c>
      <c r="E277" s="10">
        <v>6.18</v>
      </c>
      <c r="F277" s="10"/>
      <c r="G277" s="7">
        <f>YEAR(A277)</f>
        <v>1979</v>
      </c>
      <c r="H277" s="7">
        <f>ROUND((MONTH(A277)+1)/3,0)</f>
        <v>1</v>
      </c>
      <c r="I277">
        <f t="shared" si="4"/>
        <v>7917</v>
      </c>
      <c r="J277" s="1">
        <v>42095</v>
      </c>
      <c r="K277" s="10">
        <v>4.79</v>
      </c>
      <c r="L277" s="2">
        <v>104.738</v>
      </c>
      <c r="M277" s="2">
        <v>88.274</v>
      </c>
      <c r="N277" s="6">
        <v>12.7</v>
      </c>
      <c r="O277" s="6">
        <v>1.6</v>
      </c>
      <c r="P277" s="13">
        <v>36.321</v>
      </c>
    </row>
    <row r="278" spans="1:16" ht="12.75">
      <c r="A278" s="1">
        <v>28915</v>
      </c>
      <c r="B278" s="2">
        <v>69.8</v>
      </c>
      <c r="C278" s="7">
        <v>6109</v>
      </c>
      <c r="D278" s="7">
        <v>104589</v>
      </c>
      <c r="E278" s="10">
        <v>6.22</v>
      </c>
      <c r="F278" s="10"/>
      <c r="G278" s="7">
        <f>YEAR(A278)</f>
        <v>1979</v>
      </c>
      <c r="H278" s="7">
        <f>ROUND((MONTH(A278)+1)/3,0)</f>
        <v>1</v>
      </c>
      <c r="I278">
        <f t="shared" si="4"/>
        <v>7917</v>
      </c>
      <c r="J278" s="1">
        <v>42186</v>
      </c>
      <c r="K278" s="10">
        <v>4.77</v>
      </c>
      <c r="L278" s="2">
        <v>105.117</v>
      </c>
      <c r="M278" s="2">
        <v>87.053</v>
      </c>
      <c r="N278" s="6">
        <v>12.5</v>
      </c>
      <c r="O278" s="6">
        <v>0.6</v>
      </c>
      <c r="P278" s="13">
        <v>36.53</v>
      </c>
    </row>
    <row r="279" spans="1:16" ht="12.75">
      <c r="A279" s="1">
        <v>28946</v>
      </c>
      <c r="B279" s="2">
        <v>70.3</v>
      </c>
      <c r="C279" s="7">
        <v>6069</v>
      </c>
      <c r="D279" s="7">
        <v>104172</v>
      </c>
      <c r="E279" s="10">
        <v>6.22</v>
      </c>
      <c r="F279" s="10"/>
      <c r="G279" s="7">
        <f>YEAR(A279)</f>
        <v>1979</v>
      </c>
      <c r="H279" s="7">
        <f>ROUND((MONTH(A279)+1)/3,0)</f>
        <v>2</v>
      </c>
      <c r="I279">
        <f t="shared" si="4"/>
        <v>7918</v>
      </c>
      <c r="J279" s="1">
        <v>42278</v>
      </c>
      <c r="K279" s="10">
        <v>4.76</v>
      </c>
      <c r="L279" s="2">
        <v>105.145</v>
      </c>
      <c r="M279" s="2">
        <v>84.831</v>
      </c>
      <c r="N279" s="6">
        <v>12.1</v>
      </c>
      <c r="O279" s="6">
        <v>0.3</v>
      </c>
      <c r="P279" s="13">
        <v>36.867</v>
      </c>
    </row>
    <row r="280" spans="1:16" ht="12.75">
      <c r="A280" s="1">
        <v>28976</v>
      </c>
      <c r="B280" s="2">
        <v>70.8</v>
      </c>
      <c r="C280" s="7">
        <v>5840</v>
      </c>
      <c r="D280" s="7">
        <v>104171</v>
      </c>
      <c r="E280" s="10">
        <v>6.28</v>
      </c>
      <c r="F280" s="10"/>
      <c r="G280" s="7">
        <f>YEAR(A280)</f>
        <v>1979</v>
      </c>
      <c r="H280" s="7">
        <f>ROUND((MONTH(A280)+1)/3,0)</f>
        <v>2</v>
      </c>
      <c r="I280">
        <f t="shared" si="4"/>
        <v>7918</v>
      </c>
      <c r="J280" s="1">
        <v>42370</v>
      </c>
      <c r="K280" s="10">
        <v>4.75</v>
      </c>
      <c r="L280" s="2">
        <v>105.055</v>
      </c>
      <c r="M280" s="2">
        <v>83.052</v>
      </c>
      <c r="N280" s="6">
        <v>11.8</v>
      </c>
      <c r="O280" s="6">
        <v>-0.4</v>
      </c>
      <c r="P280" s="13">
        <v>37.187</v>
      </c>
    </row>
    <row r="281" spans="1:16" ht="12.75">
      <c r="A281" s="1">
        <v>29007</v>
      </c>
      <c r="B281" s="2">
        <v>71.3</v>
      </c>
      <c r="C281" s="7">
        <v>5959</v>
      </c>
      <c r="D281" s="7">
        <v>104638</v>
      </c>
      <c r="E281" s="10">
        <v>6.32</v>
      </c>
      <c r="F281" s="10"/>
      <c r="G281" s="7">
        <f>YEAR(A281)</f>
        <v>1979</v>
      </c>
      <c r="H281" s="7">
        <f>ROUND((MONTH(A281)+1)/3,0)</f>
        <v>2</v>
      </c>
      <c r="I281">
        <f t="shared" si="4"/>
        <v>7918</v>
      </c>
      <c r="J281" s="1">
        <v>42461</v>
      </c>
      <c r="K281" s="10">
        <v>4.75</v>
      </c>
      <c r="L281" s="2">
        <v>105.778</v>
      </c>
      <c r="M281" s="2">
        <v>83.358</v>
      </c>
      <c r="N281" s="6">
        <v>11.8</v>
      </c>
      <c r="O281" s="6">
        <v>-0.5</v>
      </c>
      <c r="P281" s="13">
        <v>37.396</v>
      </c>
    </row>
    <row r="282" spans="1:16" ht="12.75">
      <c r="A282" s="1">
        <v>29037</v>
      </c>
      <c r="B282" s="2">
        <v>71.9</v>
      </c>
      <c r="C282" s="7">
        <v>5996</v>
      </c>
      <c r="D282" s="7">
        <v>105002</v>
      </c>
      <c r="E282" s="10">
        <v>6.36</v>
      </c>
      <c r="F282" s="10"/>
      <c r="G282" s="7">
        <f>YEAR(A282)</f>
        <v>1979</v>
      </c>
      <c r="H282" s="7">
        <f>ROUND((MONTH(A282)+1)/3,0)</f>
        <v>3</v>
      </c>
      <c r="I282">
        <f t="shared" si="4"/>
        <v>7919</v>
      </c>
      <c r="J282" s="1">
        <v>42552</v>
      </c>
      <c r="K282" s="10">
        <v>4.74</v>
      </c>
      <c r="L282" s="2">
        <v>106.172</v>
      </c>
      <c r="M282" s="2">
        <v>84.176</v>
      </c>
      <c r="N282" s="6">
        <v>11.9</v>
      </c>
      <c r="O282" s="6">
        <v>-0.2</v>
      </c>
      <c r="P282" s="13">
        <v>37.583</v>
      </c>
    </row>
    <row r="283" spans="1:16" ht="12.75">
      <c r="A283" s="1">
        <v>29068</v>
      </c>
      <c r="B283" s="2">
        <v>72.7</v>
      </c>
      <c r="C283" s="7">
        <v>6320</v>
      </c>
      <c r="D283" s="7">
        <v>105096</v>
      </c>
      <c r="E283" s="10">
        <v>6.4</v>
      </c>
      <c r="F283" s="10"/>
      <c r="G283" s="7">
        <f>YEAR(A283)</f>
        <v>1979</v>
      </c>
      <c r="H283" s="7">
        <f>ROUND((MONTH(A283)+1)/3,0)</f>
        <v>3</v>
      </c>
      <c r="I283">
        <f t="shared" si="4"/>
        <v>7919</v>
      </c>
      <c r="J283" s="1">
        <v>42644</v>
      </c>
      <c r="K283" s="10">
        <v>4.74</v>
      </c>
      <c r="L283" s="2">
        <v>106.72</v>
      </c>
      <c r="M283" s="2">
        <v>84.461</v>
      </c>
      <c r="N283" s="6">
        <v>12</v>
      </c>
      <c r="O283" s="6">
        <v>0.4</v>
      </c>
      <c r="P283" s="13">
        <v>37.833</v>
      </c>
    </row>
    <row r="284" spans="1:16" ht="12.75">
      <c r="A284" s="1">
        <v>29099</v>
      </c>
      <c r="B284" s="2">
        <v>73.3</v>
      </c>
      <c r="C284" s="7">
        <v>6190</v>
      </c>
      <c r="D284" s="7">
        <v>105530</v>
      </c>
      <c r="E284" s="10">
        <v>6.45</v>
      </c>
      <c r="F284" s="10"/>
      <c r="G284" s="7">
        <f>YEAR(A284)</f>
        <v>1979</v>
      </c>
      <c r="H284" s="7">
        <f>ROUND((MONTH(A284)+1)/3,0)</f>
        <v>3</v>
      </c>
      <c r="I284">
        <f t="shared" si="4"/>
        <v>7919</v>
      </c>
      <c r="J284" s="1">
        <v>42736</v>
      </c>
      <c r="K284" s="10">
        <v>4.74</v>
      </c>
      <c r="L284" s="2">
        <v>107.275</v>
      </c>
      <c r="M284" s="2">
        <v>85.575</v>
      </c>
      <c r="N284" s="6">
        <v>12.2</v>
      </c>
      <c r="O284" s="6">
        <v>0.6</v>
      </c>
      <c r="P284" s="13">
        <v>38.091</v>
      </c>
    </row>
    <row r="285" spans="1:16" ht="12.75">
      <c r="A285" s="1">
        <v>29129</v>
      </c>
      <c r="B285" s="2">
        <v>74</v>
      </c>
      <c r="C285" s="7">
        <v>6296</v>
      </c>
      <c r="D285" s="7">
        <v>105700</v>
      </c>
      <c r="E285" s="10">
        <v>6.47</v>
      </c>
      <c r="F285" s="10"/>
      <c r="G285" s="7">
        <f>YEAR(A285)</f>
        <v>1979</v>
      </c>
      <c r="H285" s="7">
        <f>ROUND((MONTH(A285)+1)/3,0)</f>
        <v>4</v>
      </c>
      <c r="I285">
        <f t="shared" si="4"/>
        <v>7920</v>
      </c>
      <c r="J285" s="1">
        <v>42826</v>
      </c>
      <c r="K285" s="10">
        <v>4.74</v>
      </c>
      <c r="L285" s="2">
        <v>107.58</v>
      </c>
      <c r="M285" s="2">
        <v>85.388</v>
      </c>
      <c r="N285" s="6">
        <v>12.1</v>
      </c>
      <c r="O285" s="6">
        <v>1.2</v>
      </c>
      <c r="P285" s="13">
        <v>38.369</v>
      </c>
    </row>
    <row r="286" spans="1:16" ht="12.75">
      <c r="A286" s="1">
        <v>29160</v>
      </c>
      <c r="B286" s="2">
        <v>74.8</v>
      </c>
      <c r="C286" s="7">
        <v>6238</v>
      </c>
      <c r="D286" s="7">
        <v>105812</v>
      </c>
      <c r="E286" s="10">
        <v>6.51</v>
      </c>
      <c r="F286" s="10"/>
      <c r="G286" s="7">
        <f>YEAR(A286)</f>
        <v>1979</v>
      </c>
      <c r="H286" s="7">
        <f>ROUND((MONTH(A286)+1)/3,0)</f>
        <v>4</v>
      </c>
      <c r="I286">
        <f t="shared" si="4"/>
        <v>7920</v>
      </c>
      <c r="J286" s="1">
        <v>42917</v>
      </c>
      <c r="K286" s="10">
        <v>4.74</v>
      </c>
      <c r="L286" s="2">
        <v>108.097</v>
      </c>
      <c r="M286" s="2">
        <v>85.387</v>
      </c>
      <c r="N286" s="6">
        <v>12</v>
      </c>
      <c r="O286" s="6">
        <v>1.3</v>
      </c>
      <c r="P286" s="13">
        <v>38.615</v>
      </c>
    </row>
    <row r="287" spans="1:16" ht="12.75">
      <c r="A287" s="1">
        <v>29190</v>
      </c>
      <c r="B287" s="2">
        <v>75.7</v>
      </c>
      <c r="C287" s="7">
        <v>6325</v>
      </c>
      <c r="D287" s="7">
        <v>106258</v>
      </c>
      <c r="E287" s="10">
        <v>6.57</v>
      </c>
      <c r="F287" s="10"/>
      <c r="G287" s="7">
        <f>YEAR(A287)</f>
        <v>1979</v>
      </c>
      <c r="H287" s="7">
        <f>ROUND((MONTH(A287)+1)/3,0)</f>
        <v>4</v>
      </c>
      <c r="I287">
        <f t="shared" si="4"/>
        <v>7920</v>
      </c>
      <c r="J287" s="1">
        <v>43009</v>
      </c>
      <c r="K287" s="10">
        <v>4.74</v>
      </c>
      <c r="L287" s="2">
        <v>108.824</v>
      </c>
      <c r="M287" s="2">
        <v>86.659</v>
      </c>
      <c r="N287" s="6">
        <v>12.5</v>
      </c>
      <c r="O287" s="6">
        <v>1.3</v>
      </c>
      <c r="P287" s="13">
        <v>38.892</v>
      </c>
    </row>
    <row r="288" spans="1:16" ht="12.75">
      <c r="A288" s="1">
        <v>29221</v>
      </c>
      <c r="B288" s="2">
        <v>76.7</v>
      </c>
      <c r="C288" s="7">
        <v>6683</v>
      </c>
      <c r="D288" s="7">
        <v>106562</v>
      </c>
      <c r="E288" s="10">
        <v>6.57</v>
      </c>
      <c r="F288" s="10"/>
      <c r="G288" s="7">
        <f>YEAR(A288)</f>
        <v>1980</v>
      </c>
      <c r="H288" s="7">
        <f>ROUND((MONTH(A288)+1)/3,0)</f>
        <v>1</v>
      </c>
      <c r="I288">
        <f t="shared" si="4"/>
        <v>7921</v>
      </c>
      <c r="J288" s="1">
        <v>43101</v>
      </c>
      <c r="K288" s="10">
        <v>4.73</v>
      </c>
      <c r="L288" s="2">
        <v>109.371</v>
      </c>
      <c r="M288" s="2">
        <v>88.32</v>
      </c>
      <c r="N288" s="6">
        <v>12.7</v>
      </c>
      <c r="O288" s="6">
        <v>1.3</v>
      </c>
      <c r="P288" s="13">
        <v>39.187</v>
      </c>
    </row>
    <row r="289" spans="1:16" ht="12.75">
      <c r="A289" s="1">
        <v>29252</v>
      </c>
      <c r="B289" s="2">
        <v>77.5</v>
      </c>
      <c r="C289" s="7">
        <v>6702</v>
      </c>
      <c r="D289" s="7">
        <v>106697</v>
      </c>
      <c r="E289" s="10">
        <v>6.63</v>
      </c>
      <c r="F289" s="10"/>
      <c r="G289" s="7">
        <f>YEAR(A289)</f>
        <v>1980</v>
      </c>
      <c r="H289" s="7">
        <f>ROUND((MONTH(A289)+1)/3,0)</f>
        <v>1</v>
      </c>
      <c r="I289">
        <f t="shared" si="4"/>
        <v>7921</v>
      </c>
      <c r="J289" s="1">
        <v>43191</v>
      </c>
      <c r="K289" s="10">
        <v>4.73</v>
      </c>
      <c r="L289" s="2">
        <v>110.266</v>
      </c>
      <c r="M289" s="2">
        <v>88.38</v>
      </c>
      <c r="N289" s="6">
        <v>12.4</v>
      </c>
      <c r="O289" s="6">
        <v>1.5</v>
      </c>
      <c r="P289" s="13">
        <v>39.578</v>
      </c>
    </row>
    <row r="290" spans="1:16" ht="12.75">
      <c r="A290" s="1">
        <v>29281</v>
      </c>
      <c r="B290" s="2">
        <v>78.6</v>
      </c>
      <c r="C290" s="7">
        <v>6729</v>
      </c>
      <c r="D290" s="7">
        <v>106442</v>
      </c>
      <c r="E290" s="10">
        <v>6.7</v>
      </c>
      <c r="F290" s="10"/>
      <c r="G290" s="7">
        <f>YEAR(A290)</f>
        <v>1980</v>
      </c>
      <c r="H290" s="7">
        <f>ROUND((MONTH(A290)+1)/3,0)</f>
        <v>1</v>
      </c>
      <c r="I290">
        <f t="shared" si="4"/>
        <v>7921</v>
      </c>
      <c r="P290" s="13">
        <v>39.945</v>
      </c>
    </row>
    <row r="291" spans="1:16" ht="12.75">
      <c r="A291" s="1">
        <v>29312</v>
      </c>
      <c r="B291" s="2">
        <v>79.5</v>
      </c>
      <c r="C291" s="7">
        <v>7358</v>
      </c>
      <c r="D291" s="7">
        <v>106591</v>
      </c>
      <c r="E291" s="10">
        <v>6.72</v>
      </c>
      <c r="F291" s="10"/>
      <c r="G291" s="7">
        <f>YEAR(A291)</f>
        <v>1980</v>
      </c>
      <c r="H291" s="7">
        <f>ROUND((MONTH(A291)+1)/3,0)</f>
        <v>2</v>
      </c>
      <c r="I291">
        <f t="shared" si="4"/>
        <v>7922</v>
      </c>
      <c r="P291" s="13">
        <v>40.15</v>
      </c>
    </row>
    <row r="292" spans="1:16" ht="12.75">
      <c r="A292" s="1">
        <v>29342</v>
      </c>
      <c r="B292" s="2">
        <v>80.1</v>
      </c>
      <c r="C292" s="7">
        <v>7984</v>
      </c>
      <c r="D292" s="7">
        <v>106929</v>
      </c>
      <c r="E292" s="10">
        <v>6.76</v>
      </c>
      <c r="F292" s="10"/>
      <c r="G292" s="7">
        <f>YEAR(A292)</f>
        <v>1980</v>
      </c>
      <c r="H292" s="7">
        <f>ROUND((MONTH(A292)+1)/3,0)</f>
        <v>2</v>
      </c>
      <c r="I292">
        <f t="shared" si="4"/>
        <v>7922</v>
      </c>
      <c r="P292" s="13">
        <v>40.473</v>
      </c>
    </row>
    <row r="293" spans="1:16" ht="12.75">
      <c r="A293" s="1">
        <v>29373</v>
      </c>
      <c r="B293" s="2">
        <v>81</v>
      </c>
      <c r="C293" s="7">
        <v>8098</v>
      </c>
      <c r="D293" s="7">
        <v>106780</v>
      </c>
      <c r="E293" s="10">
        <v>6.82</v>
      </c>
      <c r="F293" s="10"/>
      <c r="G293" s="7">
        <f>YEAR(A293)</f>
        <v>1980</v>
      </c>
      <c r="H293" s="7">
        <f>ROUND((MONTH(A293)+1)/3,0)</f>
        <v>2</v>
      </c>
      <c r="I293">
        <f t="shared" si="4"/>
        <v>7922</v>
      </c>
      <c r="P293" s="13">
        <v>40.742</v>
      </c>
    </row>
    <row r="294" spans="1:16" ht="12.75">
      <c r="A294" s="1">
        <v>29403</v>
      </c>
      <c r="B294" s="2">
        <v>80.8</v>
      </c>
      <c r="C294" s="7">
        <v>8363</v>
      </c>
      <c r="D294" s="7">
        <v>107159</v>
      </c>
      <c r="E294" s="10">
        <v>6.86</v>
      </c>
      <c r="F294" s="10"/>
      <c r="G294" s="7">
        <f>YEAR(A294)</f>
        <v>1980</v>
      </c>
      <c r="H294" s="7">
        <f>ROUND((MONTH(A294)+1)/3,0)</f>
        <v>3</v>
      </c>
      <c r="I294">
        <f t="shared" si="4"/>
        <v>7923</v>
      </c>
      <c r="P294" s="13">
        <v>41.028</v>
      </c>
    </row>
    <row r="295" spans="1:16" ht="12.75">
      <c r="A295" s="1">
        <v>29434</v>
      </c>
      <c r="B295" s="2">
        <v>81.3</v>
      </c>
      <c r="C295" s="7">
        <v>8281</v>
      </c>
      <c r="D295" s="7">
        <v>107105</v>
      </c>
      <c r="E295" s="10">
        <v>6.91</v>
      </c>
      <c r="F295" s="10"/>
      <c r="G295" s="7">
        <f>YEAR(A295)</f>
        <v>1980</v>
      </c>
      <c r="H295" s="7">
        <f>ROUND((MONTH(A295)+1)/3,0)</f>
        <v>3</v>
      </c>
      <c r="I295">
        <f t="shared" si="4"/>
        <v>7923</v>
      </c>
      <c r="P295" s="13">
        <v>41.325</v>
      </c>
    </row>
    <row r="296" spans="1:16" ht="12.75">
      <c r="A296" s="1">
        <v>29465</v>
      </c>
      <c r="B296" s="2">
        <v>82.1</v>
      </c>
      <c r="C296" s="7">
        <v>8021</v>
      </c>
      <c r="D296" s="7">
        <v>107098</v>
      </c>
      <c r="E296" s="10">
        <v>6.95</v>
      </c>
      <c r="F296" s="10"/>
      <c r="G296" s="7">
        <f>YEAR(A296)</f>
        <v>1980</v>
      </c>
      <c r="H296" s="7">
        <f>ROUND((MONTH(A296)+1)/3,0)</f>
        <v>3</v>
      </c>
      <c r="I296">
        <f t="shared" si="4"/>
        <v>7923</v>
      </c>
      <c r="P296" s="13">
        <v>41.714</v>
      </c>
    </row>
    <row r="297" spans="1:16" ht="12.75">
      <c r="A297" s="1">
        <v>29495</v>
      </c>
      <c r="B297" s="2">
        <v>83</v>
      </c>
      <c r="C297" s="7">
        <v>8088</v>
      </c>
      <c r="D297" s="7">
        <v>107405</v>
      </c>
      <c r="E297" s="10">
        <v>7.02</v>
      </c>
      <c r="F297" s="10"/>
      <c r="G297" s="7">
        <f>YEAR(A297)</f>
        <v>1980</v>
      </c>
      <c r="H297" s="7">
        <f>ROUND((MONTH(A297)+1)/3,0)</f>
        <v>4</v>
      </c>
      <c r="I297">
        <f t="shared" si="4"/>
        <v>7924</v>
      </c>
      <c r="P297" s="13">
        <v>42.058</v>
      </c>
    </row>
    <row r="298" spans="1:16" ht="12.75">
      <c r="A298" s="1">
        <v>29526</v>
      </c>
      <c r="B298" s="2">
        <v>83.9</v>
      </c>
      <c r="C298" s="7">
        <v>8023</v>
      </c>
      <c r="D298" s="7">
        <v>107568</v>
      </c>
      <c r="E298" s="10">
        <v>7.09</v>
      </c>
      <c r="F298" s="10"/>
      <c r="G298" s="7">
        <f>YEAR(A298)</f>
        <v>1980</v>
      </c>
      <c r="H298" s="7">
        <f>ROUND((MONTH(A298)+1)/3,0)</f>
        <v>4</v>
      </c>
      <c r="I298">
        <f t="shared" si="4"/>
        <v>7924</v>
      </c>
      <c r="P298" s="13">
        <v>42.389</v>
      </c>
    </row>
    <row r="299" spans="1:16" ht="12.75">
      <c r="A299" s="1">
        <v>29556</v>
      </c>
      <c r="B299" s="2">
        <v>84.9</v>
      </c>
      <c r="C299" s="7">
        <v>7718</v>
      </c>
      <c r="D299" s="7">
        <v>107352</v>
      </c>
      <c r="E299" s="10">
        <v>7.13</v>
      </c>
      <c r="F299" s="10"/>
      <c r="G299" s="7">
        <f>YEAR(A299)</f>
        <v>1980</v>
      </c>
      <c r="H299" s="7">
        <f>ROUND((MONTH(A299)+1)/3,0)</f>
        <v>4</v>
      </c>
      <c r="I299">
        <f t="shared" si="4"/>
        <v>7924</v>
      </c>
      <c r="P299" s="13">
        <v>42.644</v>
      </c>
    </row>
    <row r="300" spans="1:16" ht="12.75">
      <c r="A300" s="1">
        <v>29587</v>
      </c>
      <c r="B300" s="2">
        <v>85.4</v>
      </c>
      <c r="C300" s="7">
        <v>8071</v>
      </c>
      <c r="D300" s="7">
        <v>108026</v>
      </c>
      <c r="E300" s="10">
        <v>7.19</v>
      </c>
      <c r="F300" s="10"/>
      <c r="G300" s="7">
        <f>YEAR(A300)</f>
        <v>1981</v>
      </c>
      <c r="H300" s="7">
        <f>ROUND((MONTH(A300)+1)/3,0)</f>
        <v>1</v>
      </c>
      <c r="I300">
        <f t="shared" si="4"/>
        <v>7925</v>
      </c>
      <c r="P300" s="13">
        <v>43.013</v>
      </c>
    </row>
    <row r="301" spans="1:16" ht="12.75">
      <c r="A301" s="1">
        <v>29618</v>
      </c>
      <c r="B301" s="2">
        <v>85.9</v>
      </c>
      <c r="C301" s="7">
        <v>8051</v>
      </c>
      <c r="D301" s="7">
        <v>108242</v>
      </c>
      <c r="E301" s="10">
        <v>7.23</v>
      </c>
      <c r="F301" s="10"/>
      <c r="G301" s="7">
        <f>YEAR(A301)</f>
        <v>1981</v>
      </c>
      <c r="H301" s="7">
        <f>ROUND((MONTH(A301)+1)/3,0)</f>
        <v>1</v>
      </c>
      <c r="I301">
        <f t="shared" si="4"/>
        <v>7925</v>
      </c>
      <c r="P301" s="13">
        <v>43.328</v>
      </c>
    </row>
    <row r="302" spans="1:16" ht="12.75">
      <c r="A302" s="1">
        <v>29646</v>
      </c>
      <c r="B302" s="2">
        <v>86.4</v>
      </c>
      <c r="C302" s="7">
        <v>7982</v>
      </c>
      <c r="D302" s="7">
        <v>108553</v>
      </c>
      <c r="E302" s="10">
        <v>7.29</v>
      </c>
      <c r="F302" s="10"/>
      <c r="G302" s="7">
        <f>YEAR(A302)</f>
        <v>1981</v>
      </c>
      <c r="H302" s="7">
        <f>ROUND((MONTH(A302)+1)/3,0)</f>
        <v>1</v>
      </c>
      <c r="I302">
        <f t="shared" si="4"/>
        <v>7925</v>
      </c>
      <c r="P302" s="13">
        <v>43.568</v>
      </c>
    </row>
    <row r="303" spans="1:16" ht="12.75">
      <c r="A303" s="1">
        <v>29677</v>
      </c>
      <c r="B303" s="2">
        <v>87</v>
      </c>
      <c r="C303" s="7">
        <v>7869</v>
      </c>
      <c r="D303" s="7">
        <v>108925</v>
      </c>
      <c r="E303" s="10">
        <v>7.33</v>
      </c>
      <c r="F303" s="10"/>
      <c r="G303" s="7">
        <f>YEAR(A303)</f>
        <v>1981</v>
      </c>
      <c r="H303" s="7">
        <f>ROUND((MONTH(A303)+1)/3,0)</f>
        <v>2</v>
      </c>
      <c r="I303">
        <f t="shared" si="4"/>
        <v>7926</v>
      </c>
      <c r="P303" s="13">
        <v>43.847</v>
      </c>
    </row>
    <row r="304" spans="1:16" ht="12.75">
      <c r="A304" s="1">
        <v>29707</v>
      </c>
      <c r="B304" s="2">
        <v>87.8</v>
      </c>
      <c r="C304" s="7">
        <v>8174</v>
      </c>
      <c r="D304" s="7">
        <v>109222</v>
      </c>
      <c r="E304" s="10">
        <v>7.37</v>
      </c>
      <c r="F304" s="10"/>
      <c r="G304" s="7">
        <f>YEAR(A304)</f>
        <v>1981</v>
      </c>
      <c r="H304" s="7">
        <f>ROUND((MONTH(A304)+1)/3,0)</f>
        <v>2</v>
      </c>
      <c r="I304">
        <f t="shared" si="4"/>
        <v>7926</v>
      </c>
      <c r="P304" s="13">
        <v>44.148</v>
      </c>
    </row>
    <row r="305" spans="1:16" ht="12.75">
      <c r="A305" s="1">
        <v>29738</v>
      </c>
      <c r="B305" s="2">
        <v>88.6</v>
      </c>
      <c r="C305" s="7">
        <v>8098</v>
      </c>
      <c r="D305" s="7">
        <v>108396</v>
      </c>
      <c r="E305" s="10">
        <v>7.42</v>
      </c>
      <c r="F305" s="10"/>
      <c r="G305" s="7">
        <f>YEAR(A305)</f>
        <v>1981</v>
      </c>
      <c r="H305" s="7">
        <f>ROUND((MONTH(A305)+1)/3,0)</f>
        <v>2</v>
      </c>
      <c r="I305">
        <f t="shared" si="4"/>
        <v>7926</v>
      </c>
      <c r="P305" s="13">
        <v>44.369</v>
      </c>
    </row>
    <row r="306" spans="1:16" ht="12.75">
      <c r="A306" s="1">
        <v>29768</v>
      </c>
      <c r="B306" s="2">
        <v>89.8</v>
      </c>
      <c r="C306" s="7">
        <v>7863</v>
      </c>
      <c r="D306" s="7">
        <v>108556</v>
      </c>
      <c r="E306" s="10">
        <v>7.46</v>
      </c>
      <c r="F306" s="10"/>
      <c r="G306" s="7">
        <f>YEAR(A306)</f>
        <v>1981</v>
      </c>
      <c r="H306" s="7">
        <f>ROUND((MONTH(A306)+1)/3,0)</f>
        <v>3</v>
      </c>
      <c r="I306">
        <f t="shared" si="4"/>
        <v>7927</v>
      </c>
      <c r="P306" s="13">
        <v>44.636</v>
      </c>
    </row>
    <row r="307" spans="1:16" ht="12.75">
      <c r="A307" s="1">
        <v>29799</v>
      </c>
      <c r="B307" s="2">
        <v>90.7</v>
      </c>
      <c r="C307" s="7">
        <v>8036</v>
      </c>
      <c r="D307" s="7">
        <v>108725</v>
      </c>
      <c r="E307" s="10">
        <v>7.53</v>
      </c>
      <c r="F307" s="10"/>
      <c r="G307" s="7">
        <f>YEAR(A307)</f>
        <v>1981</v>
      </c>
      <c r="H307" s="7">
        <f>ROUND((MONTH(A307)+1)/3,0)</f>
        <v>3</v>
      </c>
      <c r="I307">
        <f t="shared" si="4"/>
        <v>7927</v>
      </c>
      <c r="P307" s="13">
        <v>44.936</v>
      </c>
    </row>
    <row r="308" spans="1:16" ht="12.75">
      <c r="A308" s="1">
        <v>29830</v>
      </c>
      <c r="B308" s="2">
        <v>91.8</v>
      </c>
      <c r="C308" s="7">
        <v>8230</v>
      </c>
      <c r="D308" s="7">
        <v>108294</v>
      </c>
      <c r="E308" s="10">
        <v>7.57</v>
      </c>
      <c r="F308" s="10"/>
      <c r="G308" s="7">
        <f>YEAR(A308)</f>
        <v>1981</v>
      </c>
      <c r="H308" s="7">
        <f>ROUND((MONTH(A308)+1)/3,0)</f>
        <v>3</v>
      </c>
      <c r="I308">
        <f t="shared" si="4"/>
        <v>7927</v>
      </c>
      <c r="P308" s="13">
        <v>45.23</v>
      </c>
    </row>
    <row r="309" spans="1:16" ht="12.75">
      <c r="A309" s="1">
        <v>29860</v>
      </c>
      <c r="B309" s="2">
        <v>92.1</v>
      </c>
      <c r="C309" s="7">
        <v>8646</v>
      </c>
      <c r="D309" s="7">
        <v>109024</v>
      </c>
      <c r="E309" s="10">
        <v>7.59</v>
      </c>
      <c r="F309" s="10"/>
      <c r="G309" s="7">
        <f>YEAR(A309)</f>
        <v>1981</v>
      </c>
      <c r="H309" s="7">
        <f>ROUND((MONTH(A309)+1)/3,0)</f>
        <v>4</v>
      </c>
      <c r="I309">
        <f t="shared" si="4"/>
        <v>7928</v>
      </c>
      <c r="P309" s="13">
        <v>45.499</v>
      </c>
    </row>
    <row r="310" spans="1:16" ht="12.75">
      <c r="A310" s="1">
        <v>29891</v>
      </c>
      <c r="B310" s="2">
        <v>92.5</v>
      </c>
      <c r="C310" s="7">
        <v>9029</v>
      </c>
      <c r="D310" s="7">
        <v>109236</v>
      </c>
      <c r="E310" s="10">
        <v>7.64</v>
      </c>
      <c r="F310" s="10"/>
      <c r="G310" s="7">
        <f>YEAR(A310)</f>
        <v>1981</v>
      </c>
      <c r="H310" s="7">
        <f>ROUND((MONTH(A310)+1)/3,0)</f>
        <v>4</v>
      </c>
      <c r="I310">
        <f t="shared" si="4"/>
        <v>7928</v>
      </c>
      <c r="P310" s="13">
        <v>45.765</v>
      </c>
    </row>
    <row r="311" spans="1:16" ht="12.75">
      <c r="A311" s="1">
        <v>29921</v>
      </c>
      <c r="B311" s="2">
        <v>93</v>
      </c>
      <c r="C311" s="7">
        <v>9267</v>
      </c>
      <c r="D311" s="7">
        <v>108912</v>
      </c>
      <c r="E311" s="10">
        <v>7.64</v>
      </c>
      <c r="F311" s="10"/>
      <c r="G311" s="7">
        <f>YEAR(A311)</f>
        <v>1981</v>
      </c>
      <c r="H311" s="7">
        <f>ROUND((MONTH(A311)+1)/3,0)</f>
        <v>4</v>
      </c>
      <c r="I311">
        <f t="shared" si="4"/>
        <v>7928</v>
      </c>
      <c r="P311" s="13">
        <v>45.934</v>
      </c>
    </row>
    <row r="312" spans="1:16" ht="12.75">
      <c r="A312" s="1">
        <v>29952</v>
      </c>
      <c r="B312" s="2">
        <v>93.3</v>
      </c>
      <c r="C312" s="7">
        <v>9397</v>
      </c>
      <c r="D312" s="7">
        <v>109089</v>
      </c>
      <c r="E312" s="10">
        <v>7.72</v>
      </c>
      <c r="F312" s="10"/>
      <c r="G312" s="7">
        <f>YEAR(A312)</f>
        <v>1982</v>
      </c>
      <c r="H312" s="7">
        <f>ROUND((MONTH(A312)+1)/3,0)</f>
        <v>1</v>
      </c>
      <c r="I312">
        <f t="shared" si="4"/>
        <v>7929</v>
      </c>
      <c r="P312" s="13">
        <v>46.216</v>
      </c>
    </row>
    <row r="313" spans="1:16" ht="12.75">
      <c r="A313" s="1">
        <v>29983</v>
      </c>
      <c r="B313" s="2">
        <v>93.8</v>
      </c>
      <c r="C313" s="7">
        <v>9705</v>
      </c>
      <c r="D313" s="7">
        <v>109467</v>
      </c>
      <c r="E313" s="10">
        <v>7.73</v>
      </c>
      <c r="F313" s="10"/>
      <c r="G313" s="7">
        <f>YEAR(A313)</f>
        <v>1982</v>
      </c>
      <c r="H313" s="7">
        <f>ROUND((MONTH(A313)+1)/3,0)</f>
        <v>1</v>
      </c>
      <c r="I313">
        <f t="shared" si="4"/>
        <v>7929</v>
      </c>
      <c r="P313" s="13">
        <v>46.395</v>
      </c>
    </row>
    <row r="314" spans="1:16" ht="12.75">
      <c r="A314" s="1">
        <v>30011</v>
      </c>
      <c r="B314" s="2">
        <v>93.9</v>
      </c>
      <c r="C314" s="7">
        <v>9895</v>
      </c>
      <c r="D314" s="7">
        <v>109567</v>
      </c>
      <c r="E314" s="10">
        <v>7.76</v>
      </c>
      <c r="F314" s="10"/>
      <c r="G314" s="7">
        <f>YEAR(A314)</f>
        <v>1982</v>
      </c>
      <c r="H314" s="7">
        <f>ROUND((MONTH(A314)+1)/3,0)</f>
        <v>1</v>
      </c>
      <c r="I314">
        <f t="shared" si="4"/>
        <v>7929</v>
      </c>
      <c r="P314" s="13">
        <v>46.597</v>
      </c>
    </row>
    <row r="315" spans="1:16" ht="12.75">
      <c r="A315" s="1">
        <v>30042</v>
      </c>
      <c r="B315" s="2">
        <v>94.7</v>
      </c>
      <c r="C315" s="7">
        <v>10244</v>
      </c>
      <c r="D315" s="7">
        <v>109820</v>
      </c>
      <c r="E315" s="10">
        <v>7.77</v>
      </c>
      <c r="F315" s="10"/>
      <c r="G315" s="7">
        <f>YEAR(A315)</f>
        <v>1982</v>
      </c>
      <c r="H315" s="7">
        <f>ROUND((MONTH(A315)+1)/3,0)</f>
        <v>2</v>
      </c>
      <c r="I315">
        <f t="shared" si="4"/>
        <v>7930</v>
      </c>
      <c r="P315" s="13">
        <v>46.781</v>
      </c>
    </row>
    <row r="316" spans="1:16" ht="12.75">
      <c r="A316" s="1">
        <v>30072</v>
      </c>
      <c r="B316" s="2">
        <v>95.4</v>
      </c>
      <c r="C316" s="7">
        <v>10335</v>
      </c>
      <c r="D316" s="7">
        <v>110451</v>
      </c>
      <c r="E316" s="10">
        <v>7.83</v>
      </c>
      <c r="F316" s="10"/>
      <c r="G316" s="7">
        <f>YEAR(A316)</f>
        <v>1982</v>
      </c>
      <c r="H316" s="7">
        <f>ROUND((MONTH(A316)+1)/3,0)</f>
        <v>2</v>
      </c>
      <c r="I316">
        <f t="shared" si="4"/>
        <v>7930</v>
      </c>
      <c r="P316" s="13">
        <v>47.037</v>
      </c>
    </row>
    <row r="317" spans="1:16" ht="12.75">
      <c r="A317" s="1">
        <v>30103</v>
      </c>
      <c r="B317" s="2">
        <v>96.1</v>
      </c>
      <c r="C317" s="7">
        <v>10538</v>
      </c>
      <c r="D317" s="7">
        <v>110081</v>
      </c>
      <c r="E317" s="10">
        <v>7.85</v>
      </c>
      <c r="F317" s="10"/>
      <c r="G317" s="7">
        <f>YEAR(A317)</f>
        <v>1982</v>
      </c>
      <c r="H317" s="7">
        <f>ROUND((MONTH(A317)+1)/3,0)</f>
        <v>2</v>
      </c>
      <c r="I317">
        <f t="shared" si="4"/>
        <v>7930</v>
      </c>
      <c r="P317" s="13">
        <v>47.273</v>
      </c>
    </row>
    <row r="318" spans="1:16" ht="12.75">
      <c r="A318" s="1">
        <v>30133</v>
      </c>
      <c r="B318" s="2">
        <v>96.7</v>
      </c>
      <c r="C318" s="7">
        <v>10849</v>
      </c>
      <c r="D318" s="7">
        <v>110342</v>
      </c>
      <c r="E318" s="10">
        <v>7.89</v>
      </c>
      <c r="F318" s="10"/>
      <c r="G318" s="7">
        <f>YEAR(A318)</f>
        <v>1982</v>
      </c>
      <c r="H318" s="7">
        <f>ROUND((MONTH(A318)+1)/3,0)</f>
        <v>3</v>
      </c>
      <c r="I318">
        <f t="shared" si="4"/>
        <v>7931</v>
      </c>
      <c r="P318" s="13">
        <v>47.579</v>
      </c>
    </row>
    <row r="319" spans="1:16" ht="12.75">
      <c r="A319" s="1">
        <v>30164</v>
      </c>
      <c r="B319" s="2">
        <v>97.1</v>
      </c>
      <c r="C319" s="7">
        <v>10881</v>
      </c>
      <c r="D319" s="7">
        <v>110514</v>
      </c>
      <c r="E319" s="10">
        <v>7.94</v>
      </c>
      <c r="F319" s="10"/>
      <c r="G319" s="7">
        <f>YEAR(A319)</f>
        <v>1982</v>
      </c>
      <c r="H319" s="7">
        <f>ROUND((MONTH(A319)+1)/3,0)</f>
        <v>3</v>
      </c>
      <c r="I319">
        <f t="shared" si="4"/>
        <v>7931</v>
      </c>
      <c r="P319" s="13">
        <v>47.798</v>
      </c>
    </row>
    <row r="320" spans="1:16" ht="12.75">
      <c r="A320" s="1">
        <v>30195</v>
      </c>
      <c r="B320" s="2">
        <v>97.2</v>
      </c>
      <c r="C320" s="7">
        <v>11217</v>
      </c>
      <c r="D320" s="7">
        <v>110721</v>
      </c>
      <c r="E320" s="10">
        <v>7.94</v>
      </c>
      <c r="F320" s="10"/>
      <c r="G320" s="7">
        <f>YEAR(A320)</f>
        <v>1982</v>
      </c>
      <c r="H320" s="7">
        <f>ROUND((MONTH(A320)+1)/3,0)</f>
        <v>3</v>
      </c>
      <c r="I320">
        <f t="shared" si="4"/>
        <v>7931</v>
      </c>
      <c r="P320" s="13">
        <v>47.975</v>
      </c>
    </row>
    <row r="321" spans="1:16" ht="12.75">
      <c r="A321" s="1">
        <v>30225</v>
      </c>
      <c r="B321" s="2">
        <v>97.5</v>
      </c>
      <c r="C321" s="7">
        <v>11529</v>
      </c>
      <c r="D321" s="7">
        <v>110744</v>
      </c>
      <c r="E321" s="10">
        <v>7.96</v>
      </c>
      <c r="F321" s="10"/>
      <c r="G321" s="7">
        <f>YEAR(A321)</f>
        <v>1982</v>
      </c>
      <c r="H321" s="7">
        <f>ROUND((MONTH(A321)+1)/3,0)</f>
        <v>4</v>
      </c>
      <c r="I321">
        <f t="shared" si="4"/>
        <v>7932</v>
      </c>
      <c r="P321" s="13">
        <v>48.279</v>
      </c>
    </row>
    <row r="322" spans="1:16" ht="12.75">
      <c r="A322" s="1">
        <v>30256</v>
      </c>
      <c r="B322" s="2">
        <v>97.3</v>
      </c>
      <c r="C322" s="7">
        <v>11938</v>
      </c>
      <c r="D322" s="7">
        <v>111050</v>
      </c>
      <c r="E322" s="10">
        <v>7.98</v>
      </c>
      <c r="F322" s="10"/>
      <c r="G322" s="7">
        <f>YEAR(A322)</f>
        <v>1982</v>
      </c>
      <c r="H322" s="7">
        <f>ROUND((MONTH(A322)+1)/3,0)</f>
        <v>4</v>
      </c>
      <c r="I322">
        <f t="shared" si="4"/>
        <v>7932</v>
      </c>
      <c r="P322" s="13">
        <v>48.458</v>
      </c>
    </row>
    <row r="323" spans="1:16" ht="12.75">
      <c r="A323" s="1">
        <v>30286</v>
      </c>
      <c r="B323" s="2">
        <v>97.2</v>
      </c>
      <c r="C323" s="7">
        <v>12051</v>
      </c>
      <c r="D323" s="7">
        <v>111083</v>
      </c>
      <c r="E323" s="10">
        <v>8.02</v>
      </c>
      <c r="F323" s="10"/>
      <c r="G323" s="7">
        <f>YEAR(A323)</f>
        <v>1982</v>
      </c>
      <c r="H323" s="7">
        <f>ROUND((MONTH(A323)+1)/3,0)</f>
        <v>4</v>
      </c>
      <c r="I323">
        <f t="shared" si="4"/>
        <v>7932</v>
      </c>
      <c r="P323" s="13">
        <v>48.612</v>
      </c>
    </row>
    <row r="324" spans="1:16" ht="12.75">
      <c r="A324" s="1">
        <v>30317</v>
      </c>
      <c r="B324" s="2">
        <v>97.6</v>
      </c>
      <c r="C324" s="7">
        <v>11534</v>
      </c>
      <c r="D324" s="7">
        <v>110695</v>
      </c>
      <c r="E324" s="10">
        <v>8.06</v>
      </c>
      <c r="F324" s="10"/>
      <c r="G324" s="7">
        <f>YEAR(A324)</f>
        <v>1983</v>
      </c>
      <c r="H324" s="7">
        <f>ROUND((MONTH(A324)+1)/3,0)</f>
        <v>1</v>
      </c>
      <c r="I324">
        <f t="shared" si="4"/>
        <v>7933</v>
      </c>
      <c r="P324" s="13">
        <v>48.945</v>
      </c>
    </row>
    <row r="325" spans="1:16" ht="12.75">
      <c r="A325" s="1">
        <v>30348</v>
      </c>
      <c r="B325" s="2">
        <v>98</v>
      </c>
      <c r="C325" s="7">
        <v>11545</v>
      </c>
      <c r="D325" s="7">
        <v>110634</v>
      </c>
      <c r="E325" s="10">
        <v>8.1</v>
      </c>
      <c r="F325" s="10"/>
      <c r="G325" s="7">
        <f>YEAR(A325)</f>
        <v>1983</v>
      </c>
      <c r="H325" s="7">
        <f>ROUND((MONTH(A325)+1)/3,0)</f>
        <v>1</v>
      </c>
      <c r="I325">
        <f t="shared" si="4"/>
        <v>7933</v>
      </c>
      <c r="P325" s="13">
        <v>49.126</v>
      </c>
    </row>
    <row r="326" spans="1:16" ht="12.75">
      <c r="A326" s="1">
        <v>30376</v>
      </c>
      <c r="B326" s="2">
        <v>98.2</v>
      </c>
      <c r="C326" s="7">
        <v>11408</v>
      </c>
      <c r="D326" s="7">
        <v>110587</v>
      </c>
      <c r="E326" s="10">
        <v>8.1</v>
      </c>
      <c r="F326" s="10"/>
      <c r="G326" s="7">
        <f>YEAR(A326)</f>
        <v>1983</v>
      </c>
      <c r="H326" s="7">
        <f>ROUND((MONTH(A326)+1)/3,0)</f>
        <v>1</v>
      </c>
      <c r="I326">
        <f t="shared" si="4"/>
        <v>7933</v>
      </c>
      <c r="P326" s="13">
        <v>49.188</v>
      </c>
    </row>
    <row r="327" spans="1:16" ht="12.75">
      <c r="A327" s="1">
        <v>30407</v>
      </c>
      <c r="B327" s="2">
        <v>98.6</v>
      </c>
      <c r="C327" s="7">
        <v>11268</v>
      </c>
      <c r="D327" s="7">
        <v>110828</v>
      </c>
      <c r="E327" s="10">
        <v>8.13</v>
      </c>
      <c r="F327" s="10"/>
      <c r="G327" s="7">
        <f>YEAR(A327)</f>
        <v>1983</v>
      </c>
      <c r="H327" s="7">
        <f>ROUND((MONTH(A327)+1)/3,0)</f>
        <v>2</v>
      </c>
      <c r="I327">
        <f t="shared" si="4"/>
        <v>7934</v>
      </c>
      <c r="P327" s="13">
        <v>49.337</v>
      </c>
    </row>
    <row r="328" spans="1:16" ht="12.75">
      <c r="A328" s="1">
        <v>30437</v>
      </c>
      <c r="B328" s="2">
        <v>98.9</v>
      </c>
      <c r="C328" s="7">
        <v>11154</v>
      </c>
      <c r="D328" s="7">
        <v>110796</v>
      </c>
      <c r="E328" s="10">
        <v>8.17</v>
      </c>
      <c r="F328" s="10"/>
      <c r="G328" s="7">
        <f>YEAR(A328)</f>
        <v>1983</v>
      </c>
      <c r="H328" s="7">
        <f>ROUND((MONTH(A328)+1)/3,0)</f>
        <v>2</v>
      </c>
      <c r="I328">
        <f t="shared" si="4"/>
        <v>7934</v>
      </c>
      <c r="P328" s="13">
        <v>49.408</v>
      </c>
    </row>
    <row r="329" spans="1:16" ht="12.75">
      <c r="A329" s="1">
        <v>30468</v>
      </c>
      <c r="B329" s="2">
        <v>99.2</v>
      </c>
      <c r="C329" s="7">
        <v>11246</v>
      </c>
      <c r="D329" s="7">
        <v>111879</v>
      </c>
      <c r="E329" s="10">
        <v>8.19</v>
      </c>
      <c r="F329" s="10"/>
      <c r="G329" s="7">
        <f>YEAR(A329)</f>
        <v>1983</v>
      </c>
      <c r="H329" s="7">
        <f>ROUND((MONTH(A329)+1)/3,0)</f>
        <v>2</v>
      </c>
      <c r="I329">
        <f t="shared" si="4"/>
        <v>7934</v>
      </c>
      <c r="P329" s="13">
        <v>49.639</v>
      </c>
    </row>
    <row r="330" spans="1:16" ht="12.75">
      <c r="A330" s="1">
        <v>30498</v>
      </c>
      <c r="B330" s="2">
        <v>99.8</v>
      </c>
      <c r="C330" s="7">
        <v>10548</v>
      </c>
      <c r="D330" s="7">
        <v>111756</v>
      </c>
      <c r="E330" s="10">
        <v>8.23</v>
      </c>
      <c r="F330" s="10"/>
      <c r="G330" s="7">
        <f>YEAR(A330)</f>
        <v>1983</v>
      </c>
      <c r="H330" s="7">
        <f>ROUND((MONTH(A330)+1)/3,0)</f>
        <v>3</v>
      </c>
      <c r="I330">
        <f t="shared" si="4"/>
        <v>7935</v>
      </c>
      <c r="P330" s="13">
        <v>49.973</v>
      </c>
    </row>
    <row r="331" spans="1:16" ht="12.75">
      <c r="A331" s="1">
        <v>30529</v>
      </c>
      <c r="B331" s="2">
        <v>100.1</v>
      </c>
      <c r="C331" s="7">
        <v>10623</v>
      </c>
      <c r="D331" s="7">
        <v>112231</v>
      </c>
      <c r="E331" s="10">
        <v>8.2</v>
      </c>
      <c r="F331" s="10"/>
      <c r="G331" s="7">
        <f>YEAR(A331)</f>
        <v>1983</v>
      </c>
      <c r="H331" s="7">
        <f>ROUND((MONTH(A331)+1)/3,0)</f>
        <v>3</v>
      </c>
      <c r="I331">
        <f t="shared" si="4"/>
        <v>7935</v>
      </c>
      <c r="P331" s="13">
        <v>50.231</v>
      </c>
    </row>
    <row r="332" spans="1:16" ht="12.75">
      <c r="A332" s="1">
        <v>30560</v>
      </c>
      <c r="B332" s="2">
        <v>100.5</v>
      </c>
      <c r="C332" s="7">
        <v>10282</v>
      </c>
      <c r="D332" s="7">
        <v>112298</v>
      </c>
      <c r="E332" s="10">
        <v>8.26</v>
      </c>
      <c r="F332" s="10"/>
      <c r="G332" s="7">
        <f>YEAR(A332)</f>
        <v>1983</v>
      </c>
      <c r="H332" s="7">
        <f>ROUND((MONTH(A332)+1)/3,0)</f>
        <v>3</v>
      </c>
      <c r="I332">
        <f t="shared" si="4"/>
        <v>7935</v>
      </c>
      <c r="P332" s="13">
        <v>50.434</v>
      </c>
    </row>
    <row r="333" spans="1:16" ht="12.75">
      <c r="A333" s="1">
        <v>30590</v>
      </c>
      <c r="B333" s="2">
        <v>101</v>
      </c>
      <c r="C333" s="7">
        <v>9887</v>
      </c>
      <c r="D333" s="7">
        <v>111926</v>
      </c>
      <c r="E333" s="10">
        <v>8.31</v>
      </c>
      <c r="F333" s="10"/>
      <c r="G333" s="7">
        <f>YEAR(A333)</f>
        <v>1983</v>
      </c>
      <c r="H333" s="7">
        <f>ROUND((MONTH(A333)+1)/3,0)</f>
        <v>4</v>
      </c>
      <c r="I333">
        <f aca="true" t="shared" si="5" ref="I333:I396">G333*4+H333</f>
        <v>7936</v>
      </c>
      <c r="P333" s="13">
        <v>50.523</v>
      </c>
    </row>
    <row r="334" spans="1:16" ht="12.75">
      <c r="A334" s="1">
        <v>30621</v>
      </c>
      <c r="B334" s="2">
        <v>101.5</v>
      </c>
      <c r="C334" s="7">
        <v>9499</v>
      </c>
      <c r="D334" s="7">
        <v>112228</v>
      </c>
      <c r="E334" s="10">
        <v>8.32</v>
      </c>
      <c r="F334" s="10"/>
      <c r="G334" s="7">
        <f>YEAR(A334)</f>
        <v>1983</v>
      </c>
      <c r="H334" s="7">
        <f>ROUND((MONTH(A334)+1)/3,0)</f>
        <v>4</v>
      </c>
      <c r="I334">
        <f t="shared" si="5"/>
        <v>7936</v>
      </c>
      <c r="P334" s="13">
        <v>50.641</v>
      </c>
    </row>
    <row r="335" spans="1:16" ht="12.75">
      <c r="A335" s="1">
        <v>30651</v>
      </c>
      <c r="B335" s="2">
        <v>101.8</v>
      </c>
      <c r="C335" s="7">
        <v>9331</v>
      </c>
      <c r="D335" s="7">
        <v>112327</v>
      </c>
      <c r="E335" s="10">
        <v>8.33</v>
      </c>
      <c r="F335" s="10"/>
      <c r="G335" s="7">
        <f>YEAR(A335)</f>
        <v>1983</v>
      </c>
      <c r="H335" s="7">
        <f>ROUND((MONTH(A335)+1)/3,0)</f>
        <v>4</v>
      </c>
      <c r="I335">
        <f t="shared" si="5"/>
        <v>7936</v>
      </c>
      <c r="P335" s="13">
        <v>50.679</v>
      </c>
    </row>
    <row r="336" spans="1:16" ht="12.75">
      <c r="A336" s="1">
        <v>30682</v>
      </c>
      <c r="B336" s="2">
        <v>102.5</v>
      </c>
      <c r="C336" s="7">
        <v>9008</v>
      </c>
      <c r="D336" s="7">
        <v>112209</v>
      </c>
      <c r="E336" s="10">
        <v>8.38</v>
      </c>
      <c r="F336" s="10"/>
      <c r="G336" s="7">
        <f>YEAR(A336)</f>
        <v>1984</v>
      </c>
      <c r="H336" s="7">
        <f>ROUND((MONTH(A336)+1)/3,0)</f>
        <v>1</v>
      </c>
      <c r="I336">
        <f t="shared" si="5"/>
        <v>7937</v>
      </c>
      <c r="P336" s="13">
        <v>50.848</v>
      </c>
    </row>
    <row r="337" spans="1:16" ht="12.75">
      <c r="A337" s="1">
        <v>30713</v>
      </c>
      <c r="B337" s="2">
        <v>102.8</v>
      </c>
      <c r="C337" s="7">
        <v>8791</v>
      </c>
      <c r="D337" s="7">
        <v>112615</v>
      </c>
      <c r="E337" s="10">
        <v>8.37</v>
      </c>
      <c r="F337" s="10"/>
      <c r="G337" s="7">
        <f>YEAR(A337)</f>
        <v>1984</v>
      </c>
      <c r="H337" s="7">
        <f>ROUND((MONTH(A337)+1)/3,0)</f>
        <v>1</v>
      </c>
      <c r="I337">
        <f t="shared" si="5"/>
        <v>7937</v>
      </c>
      <c r="P337" s="13">
        <v>51.168</v>
      </c>
    </row>
    <row r="338" spans="1:16" ht="12.75">
      <c r="A338" s="1">
        <v>30742</v>
      </c>
      <c r="B338" s="2">
        <v>103.2</v>
      </c>
      <c r="C338" s="7">
        <v>8746</v>
      </c>
      <c r="D338" s="7">
        <v>112713</v>
      </c>
      <c r="E338" s="10">
        <v>8.41</v>
      </c>
      <c r="F338" s="10"/>
      <c r="G338" s="7">
        <f>YEAR(A338)</f>
        <v>1984</v>
      </c>
      <c r="H338" s="7">
        <f>ROUND((MONTH(A338)+1)/3,0)</f>
        <v>1</v>
      </c>
      <c r="I338">
        <f t="shared" si="5"/>
        <v>7937</v>
      </c>
      <c r="P338" s="13">
        <v>51.362</v>
      </c>
    </row>
    <row r="339" spans="1:16" ht="12.75">
      <c r="A339" s="1">
        <v>30773</v>
      </c>
      <c r="B339" s="2">
        <v>103.7</v>
      </c>
      <c r="C339" s="7">
        <v>8762</v>
      </c>
      <c r="D339" s="7">
        <v>113098</v>
      </c>
      <c r="E339" s="10">
        <v>8.45</v>
      </c>
      <c r="F339" s="10"/>
      <c r="G339" s="7">
        <f>YEAR(A339)</f>
        <v>1984</v>
      </c>
      <c r="H339" s="7">
        <f>ROUND((MONTH(A339)+1)/3,0)</f>
        <v>2</v>
      </c>
      <c r="I339">
        <f t="shared" si="5"/>
        <v>7938</v>
      </c>
      <c r="P339" s="13">
        <v>51.604</v>
      </c>
    </row>
    <row r="340" spans="1:16" ht="12.75">
      <c r="A340" s="1">
        <v>30803</v>
      </c>
      <c r="B340" s="2">
        <v>104.1</v>
      </c>
      <c r="C340" s="7">
        <v>8456</v>
      </c>
      <c r="D340" s="7">
        <v>113649</v>
      </c>
      <c r="E340" s="10">
        <v>8.44</v>
      </c>
      <c r="F340" s="10"/>
      <c r="G340" s="7">
        <f>YEAR(A340)</f>
        <v>1984</v>
      </c>
      <c r="H340" s="7">
        <f>ROUND((MONTH(A340)+1)/3,0)</f>
        <v>2</v>
      </c>
      <c r="I340">
        <f t="shared" si="5"/>
        <v>7938</v>
      </c>
      <c r="P340" s="13">
        <v>51.724</v>
      </c>
    </row>
    <row r="341" spans="1:16" ht="12.75">
      <c r="A341" s="1">
        <v>30834</v>
      </c>
      <c r="B341" s="2">
        <v>104.5</v>
      </c>
      <c r="C341" s="7">
        <v>8226</v>
      </c>
      <c r="D341" s="7">
        <v>113817</v>
      </c>
      <c r="E341" s="10">
        <v>8.48</v>
      </c>
      <c r="F341" s="10"/>
      <c r="G341" s="7">
        <f>YEAR(A341)</f>
        <v>1984</v>
      </c>
      <c r="H341" s="7">
        <f>ROUND((MONTH(A341)+1)/3,0)</f>
        <v>2</v>
      </c>
      <c r="I341">
        <f t="shared" si="5"/>
        <v>7938</v>
      </c>
      <c r="P341" s="13">
        <v>51.845</v>
      </c>
    </row>
    <row r="342" spans="1:16" ht="12.75">
      <c r="A342" s="1">
        <v>30864</v>
      </c>
      <c r="B342" s="2">
        <v>105</v>
      </c>
      <c r="C342" s="7">
        <v>8537</v>
      </c>
      <c r="D342" s="7">
        <v>113972</v>
      </c>
      <c r="E342" s="10">
        <v>8.52</v>
      </c>
      <c r="F342" s="10"/>
      <c r="G342" s="7">
        <f>YEAR(A342)</f>
        <v>1984</v>
      </c>
      <c r="H342" s="7">
        <f>ROUND((MONTH(A342)+1)/3,0)</f>
        <v>3</v>
      </c>
      <c r="I342">
        <f t="shared" si="5"/>
        <v>7939</v>
      </c>
      <c r="P342" s="13">
        <v>52.069</v>
      </c>
    </row>
    <row r="343" spans="1:16" ht="12.75">
      <c r="A343" s="1">
        <v>30895</v>
      </c>
      <c r="B343" s="2">
        <v>105.4</v>
      </c>
      <c r="C343" s="7">
        <v>8519</v>
      </c>
      <c r="D343" s="7">
        <v>113682</v>
      </c>
      <c r="E343" s="10">
        <v>8.52</v>
      </c>
      <c r="F343" s="10"/>
      <c r="G343" s="7">
        <f>YEAR(A343)</f>
        <v>1984</v>
      </c>
      <c r="H343" s="7">
        <f>ROUND((MONTH(A343)+1)/3,0)</f>
        <v>3</v>
      </c>
      <c r="I343">
        <f t="shared" si="5"/>
        <v>7939</v>
      </c>
      <c r="P343" s="13">
        <v>52.241</v>
      </c>
    </row>
    <row r="344" spans="1:16" ht="12.75">
      <c r="A344" s="1">
        <v>30926</v>
      </c>
      <c r="B344" s="2">
        <v>105.8</v>
      </c>
      <c r="C344" s="7">
        <v>8367</v>
      </c>
      <c r="D344" s="7">
        <v>113857</v>
      </c>
      <c r="E344" s="10">
        <v>8.56</v>
      </c>
      <c r="F344" s="10"/>
      <c r="G344" s="7">
        <f>YEAR(A344)</f>
        <v>1984</v>
      </c>
      <c r="H344" s="7">
        <f>ROUND((MONTH(A344)+1)/3,0)</f>
        <v>3</v>
      </c>
      <c r="I344">
        <f t="shared" si="5"/>
        <v>7939</v>
      </c>
      <c r="P344" s="13">
        <v>52.321</v>
      </c>
    </row>
    <row r="345" spans="1:16" ht="12.75">
      <c r="A345" s="1">
        <v>30956</v>
      </c>
      <c r="B345" s="2">
        <v>106.2</v>
      </c>
      <c r="C345" s="7">
        <v>8381</v>
      </c>
      <c r="D345" s="7">
        <v>114019</v>
      </c>
      <c r="E345" s="10">
        <v>8.55</v>
      </c>
      <c r="F345" s="10"/>
      <c r="G345" s="7">
        <f>YEAR(A345)</f>
        <v>1984</v>
      </c>
      <c r="H345" s="7">
        <f>ROUND((MONTH(A345)+1)/3,0)</f>
        <v>4</v>
      </c>
      <c r="I345">
        <f t="shared" si="5"/>
        <v>7940</v>
      </c>
      <c r="P345" s="13">
        <v>52.438</v>
      </c>
    </row>
    <row r="346" spans="1:16" ht="12.75">
      <c r="A346" s="1">
        <v>30987</v>
      </c>
      <c r="B346" s="2">
        <v>106.4</v>
      </c>
      <c r="C346" s="7">
        <v>8198</v>
      </c>
      <c r="D346" s="7">
        <v>114170</v>
      </c>
      <c r="E346" s="10">
        <v>8.57</v>
      </c>
      <c r="F346" s="10"/>
      <c r="G346" s="7">
        <f>YEAR(A346)</f>
        <v>1984</v>
      </c>
      <c r="H346" s="7">
        <f>ROUND((MONTH(A346)+1)/3,0)</f>
        <v>4</v>
      </c>
      <c r="I346">
        <f t="shared" si="5"/>
        <v>7940</v>
      </c>
      <c r="P346" s="13">
        <v>52.549</v>
      </c>
    </row>
    <row r="347" spans="1:16" ht="12.75">
      <c r="A347" s="1">
        <v>31017</v>
      </c>
      <c r="B347" s="2">
        <v>106.8</v>
      </c>
      <c r="C347" s="7">
        <v>8358</v>
      </c>
      <c r="D347" s="7">
        <v>114581</v>
      </c>
      <c r="E347" s="10">
        <v>8.61</v>
      </c>
      <c r="F347" s="10"/>
      <c r="G347" s="7">
        <f>YEAR(A347)</f>
        <v>1984</v>
      </c>
      <c r="H347" s="7">
        <f>ROUND((MONTH(A347)+1)/3,0)</f>
        <v>4</v>
      </c>
      <c r="I347">
        <f t="shared" si="5"/>
        <v>7940</v>
      </c>
      <c r="P347" s="13">
        <v>52.757</v>
      </c>
    </row>
    <row r="348" spans="1:16" ht="12.75">
      <c r="A348" s="1">
        <v>31048</v>
      </c>
      <c r="B348" s="2">
        <v>107.1</v>
      </c>
      <c r="C348" s="7">
        <v>8423</v>
      </c>
      <c r="D348" s="7">
        <v>114725</v>
      </c>
      <c r="E348" s="10">
        <v>8.61</v>
      </c>
      <c r="F348" s="10"/>
      <c r="G348" s="7">
        <f>YEAR(A348)</f>
        <v>1985</v>
      </c>
      <c r="H348" s="7">
        <f>ROUND((MONTH(A348)+1)/3,0)</f>
        <v>1</v>
      </c>
      <c r="I348">
        <f t="shared" si="5"/>
        <v>7941</v>
      </c>
      <c r="P348" s="13">
        <v>53.053</v>
      </c>
    </row>
    <row r="349" spans="1:16" ht="12.75">
      <c r="A349" s="1">
        <v>31079</v>
      </c>
      <c r="B349" s="2">
        <v>107.7</v>
      </c>
      <c r="C349" s="7">
        <v>8321</v>
      </c>
      <c r="D349" s="7">
        <v>114876</v>
      </c>
      <c r="E349" s="10">
        <v>8.64</v>
      </c>
      <c r="F349" s="10"/>
      <c r="G349" s="7">
        <f>YEAR(A349)</f>
        <v>1985</v>
      </c>
      <c r="H349" s="7">
        <f>ROUND((MONTH(A349)+1)/3,0)</f>
        <v>1</v>
      </c>
      <c r="I349">
        <f t="shared" si="5"/>
        <v>7941</v>
      </c>
      <c r="P349" s="13">
        <v>53.328</v>
      </c>
    </row>
    <row r="350" spans="1:16" ht="12.75">
      <c r="A350" s="1">
        <v>31107</v>
      </c>
      <c r="B350" s="2">
        <v>108.1</v>
      </c>
      <c r="C350" s="7">
        <v>8339</v>
      </c>
      <c r="D350" s="7">
        <v>115328</v>
      </c>
      <c r="E350" s="10">
        <v>8.67</v>
      </c>
      <c r="F350" s="10"/>
      <c r="G350" s="7">
        <f>YEAR(A350)</f>
        <v>1985</v>
      </c>
      <c r="H350" s="7">
        <f>ROUND((MONTH(A350)+1)/3,0)</f>
        <v>1</v>
      </c>
      <c r="I350">
        <f t="shared" si="5"/>
        <v>7941</v>
      </c>
      <c r="P350" s="13">
        <v>53.515</v>
      </c>
    </row>
    <row r="351" spans="1:16" ht="12.75">
      <c r="A351" s="1">
        <v>31138</v>
      </c>
      <c r="B351" s="2">
        <v>108.4</v>
      </c>
      <c r="C351" s="7">
        <v>8395</v>
      </c>
      <c r="D351" s="7">
        <v>115331</v>
      </c>
      <c r="E351" s="10">
        <v>8.69</v>
      </c>
      <c r="F351" s="10"/>
      <c r="G351" s="7">
        <f>YEAR(A351)</f>
        <v>1985</v>
      </c>
      <c r="H351" s="7">
        <f>ROUND((MONTH(A351)+1)/3,0)</f>
        <v>2</v>
      </c>
      <c r="I351">
        <f t="shared" si="5"/>
        <v>7942</v>
      </c>
      <c r="P351" s="13">
        <v>53.579</v>
      </c>
    </row>
    <row r="352" spans="1:16" ht="12.75">
      <c r="A352" s="1">
        <v>31168</v>
      </c>
      <c r="B352" s="2">
        <v>108.8</v>
      </c>
      <c r="C352" s="7">
        <v>8302</v>
      </c>
      <c r="D352" s="7">
        <v>115234</v>
      </c>
      <c r="E352" s="10">
        <v>8.7</v>
      </c>
      <c r="F352" s="10"/>
      <c r="G352" s="7">
        <f>YEAR(A352)</f>
        <v>1985</v>
      </c>
      <c r="H352" s="7">
        <f>ROUND((MONTH(A352)+1)/3,0)</f>
        <v>2</v>
      </c>
      <c r="I352">
        <f t="shared" si="5"/>
        <v>7942</v>
      </c>
      <c r="P352" s="13">
        <v>53.764</v>
      </c>
    </row>
    <row r="353" spans="1:16" ht="12.75">
      <c r="A353" s="1">
        <v>31199</v>
      </c>
      <c r="B353" s="2">
        <v>109.1</v>
      </c>
      <c r="C353" s="7">
        <v>8460</v>
      </c>
      <c r="D353" s="7">
        <v>114965</v>
      </c>
      <c r="E353" s="10">
        <v>8.74</v>
      </c>
      <c r="F353" s="10"/>
      <c r="G353" s="7">
        <f>YEAR(A353)</f>
        <v>1985</v>
      </c>
      <c r="H353" s="7">
        <f>ROUND((MONTH(A353)+1)/3,0)</f>
        <v>2</v>
      </c>
      <c r="I353">
        <f t="shared" si="5"/>
        <v>7942</v>
      </c>
      <c r="P353" s="13">
        <v>53.941</v>
      </c>
    </row>
    <row r="354" spans="1:16" ht="12.75">
      <c r="A354" s="1">
        <v>31229</v>
      </c>
      <c r="B354" s="2">
        <v>109.4</v>
      </c>
      <c r="C354" s="7">
        <v>8513</v>
      </c>
      <c r="D354" s="7">
        <v>115320</v>
      </c>
      <c r="E354" s="10">
        <v>8.74</v>
      </c>
      <c r="F354" s="10"/>
      <c r="G354" s="7">
        <f>YEAR(A354)</f>
        <v>1985</v>
      </c>
      <c r="H354" s="7">
        <f>ROUND((MONTH(A354)+1)/3,0)</f>
        <v>3</v>
      </c>
      <c r="I354">
        <f t="shared" si="5"/>
        <v>7943</v>
      </c>
      <c r="P354" s="13">
        <v>54.099</v>
      </c>
    </row>
    <row r="355" spans="1:16" ht="12.75">
      <c r="A355" s="1">
        <v>31260</v>
      </c>
      <c r="B355" s="2">
        <v>109.8</v>
      </c>
      <c r="C355" s="7">
        <v>8196</v>
      </c>
      <c r="D355" s="7">
        <v>115291</v>
      </c>
      <c r="E355" s="10">
        <v>8.77</v>
      </c>
      <c r="F355" s="10"/>
      <c r="G355" s="7">
        <f>YEAR(A355)</f>
        <v>1985</v>
      </c>
      <c r="H355" s="7">
        <f>ROUND((MONTH(A355)+1)/3,0)</f>
        <v>3</v>
      </c>
      <c r="I355">
        <f t="shared" si="5"/>
        <v>7943</v>
      </c>
      <c r="P355" s="13">
        <v>54.364</v>
      </c>
    </row>
    <row r="356" spans="1:16" ht="12.75">
      <c r="A356" s="1">
        <v>31291</v>
      </c>
      <c r="B356" s="2">
        <v>110</v>
      </c>
      <c r="C356" s="7">
        <v>8248</v>
      </c>
      <c r="D356" s="7">
        <v>115905</v>
      </c>
      <c r="E356" s="10">
        <v>8.8</v>
      </c>
      <c r="F356" s="10"/>
      <c r="G356" s="7">
        <f>YEAR(A356)</f>
        <v>1985</v>
      </c>
      <c r="H356" s="7">
        <f>ROUND((MONTH(A356)+1)/3,0)</f>
        <v>3</v>
      </c>
      <c r="I356">
        <f t="shared" si="5"/>
        <v>7943</v>
      </c>
      <c r="P356" s="13">
        <v>54.477</v>
      </c>
    </row>
    <row r="357" spans="1:16" ht="12.75">
      <c r="A357" s="1">
        <v>31321</v>
      </c>
      <c r="B357" s="2">
        <v>110.5</v>
      </c>
      <c r="C357" s="7">
        <v>8298</v>
      </c>
      <c r="D357" s="7">
        <v>116145</v>
      </c>
      <c r="E357" s="10">
        <v>8.79</v>
      </c>
      <c r="F357" s="10"/>
      <c r="G357" s="7">
        <f>YEAR(A357)</f>
        <v>1985</v>
      </c>
      <c r="H357" s="7">
        <f>ROUND((MONTH(A357)+1)/3,0)</f>
        <v>4</v>
      </c>
      <c r="I357">
        <f t="shared" si="5"/>
        <v>7944</v>
      </c>
      <c r="P357" s="13">
        <v>54.564</v>
      </c>
    </row>
    <row r="358" spans="1:16" ht="12.75">
      <c r="A358" s="1">
        <v>31352</v>
      </c>
      <c r="B358" s="2">
        <v>111.1</v>
      </c>
      <c r="C358" s="7">
        <v>8128</v>
      </c>
      <c r="D358" s="7">
        <v>116135</v>
      </c>
      <c r="E358" s="10">
        <v>8.82</v>
      </c>
      <c r="F358" s="10"/>
      <c r="G358" s="7">
        <f>YEAR(A358)</f>
        <v>1985</v>
      </c>
      <c r="H358" s="7">
        <f>ROUND((MONTH(A358)+1)/3,0)</f>
        <v>4</v>
      </c>
      <c r="I358">
        <f t="shared" si="5"/>
        <v>7944</v>
      </c>
      <c r="P358" s="13">
        <v>54.698</v>
      </c>
    </row>
    <row r="359" spans="1:16" ht="12.75">
      <c r="A359" s="1">
        <v>31382</v>
      </c>
      <c r="B359" s="2">
        <v>111.4</v>
      </c>
      <c r="C359" s="7">
        <v>8138</v>
      </c>
      <c r="D359" s="7">
        <v>116354</v>
      </c>
      <c r="E359" s="10">
        <v>8.87</v>
      </c>
      <c r="F359" s="10"/>
      <c r="G359" s="7">
        <f>YEAR(A359)</f>
        <v>1985</v>
      </c>
      <c r="H359" s="7">
        <f>ROUND((MONTH(A359)+1)/3,0)</f>
        <v>4</v>
      </c>
      <c r="I359">
        <f t="shared" si="5"/>
        <v>7944</v>
      </c>
      <c r="P359" s="13">
        <v>54.847</v>
      </c>
    </row>
    <row r="360" spans="1:16" ht="12.75">
      <c r="A360" s="1">
        <v>31413</v>
      </c>
      <c r="B360" s="2">
        <v>111.9</v>
      </c>
      <c r="C360" s="7">
        <v>7795</v>
      </c>
      <c r="D360" s="7">
        <v>116682</v>
      </c>
      <c r="E360" s="10">
        <v>8.85</v>
      </c>
      <c r="F360" s="10"/>
      <c r="G360" s="7">
        <f>YEAR(A360)</f>
        <v>1986</v>
      </c>
      <c r="H360" s="7">
        <f>ROUND((MONTH(A360)+1)/3,0)</f>
        <v>1</v>
      </c>
      <c r="I360">
        <f t="shared" si="5"/>
        <v>7945</v>
      </c>
      <c r="P360" s="13">
        <v>55.143</v>
      </c>
    </row>
    <row r="361" spans="1:16" ht="12.75">
      <c r="A361" s="1">
        <v>31444</v>
      </c>
      <c r="B361" s="2">
        <v>112.2</v>
      </c>
      <c r="C361" s="7">
        <v>8402</v>
      </c>
      <c r="D361" s="7">
        <v>116882</v>
      </c>
      <c r="E361" s="10">
        <v>8.88</v>
      </c>
      <c r="F361" s="10"/>
      <c r="G361" s="7">
        <f>YEAR(A361)</f>
        <v>1986</v>
      </c>
      <c r="H361" s="7">
        <f>ROUND((MONTH(A361)+1)/3,0)</f>
        <v>1</v>
      </c>
      <c r="I361">
        <f t="shared" si="5"/>
        <v>7945</v>
      </c>
      <c r="P361" s="13">
        <v>55.286</v>
      </c>
    </row>
    <row r="362" spans="1:16" ht="12.75">
      <c r="A362" s="1">
        <v>31472</v>
      </c>
      <c r="B362" s="2">
        <v>112.5</v>
      </c>
      <c r="C362" s="7">
        <v>8383</v>
      </c>
      <c r="D362" s="7">
        <v>117220</v>
      </c>
      <c r="E362" s="10">
        <v>8.89</v>
      </c>
      <c r="F362" s="10"/>
      <c r="G362" s="7">
        <f>YEAR(A362)</f>
        <v>1986</v>
      </c>
      <c r="H362" s="7">
        <f>ROUND((MONTH(A362)+1)/3,0)</f>
        <v>1</v>
      </c>
      <c r="I362">
        <f t="shared" si="5"/>
        <v>7945</v>
      </c>
      <c r="P362" s="13">
        <v>55.454</v>
      </c>
    </row>
    <row r="363" spans="1:16" ht="12.75">
      <c r="A363" s="1">
        <v>31503</v>
      </c>
      <c r="B363" s="2">
        <v>112.9</v>
      </c>
      <c r="C363" s="7">
        <v>8364</v>
      </c>
      <c r="D363" s="7">
        <v>117316</v>
      </c>
      <c r="E363" s="10">
        <v>8.89</v>
      </c>
      <c r="F363" s="10"/>
      <c r="G363" s="7">
        <f>YEAR(A363)</f>
        <v>1986</v>
      </c>
      <c r="H363" s="7">
        <f>ROUND((MONTH(A363)+1)/3,0)</f>
        <v>2</v>
      </c>
      <c r="I363">
        <f t="shared" si="5"/>
        <v>7946</v>
      </c>
      <c r="P363" s="13">
        <v>55.554</v>
      </c>
    </row>
    <row r="364" spans="1:16" ht="12.75">
      <c r="A364" s="1">
        <v>31533</v>
      </c>
      <c r="B364" s="2">
        <v>113.1</v>
      </c>
      <c r="C364" s="7">
        <v>8439</v>
      </c>
      <c r="D364" s="7">
        <v>117528</v>
      </c>
      <c r="E364" s="10">
        <v>8.9</v>
      </c>
      <c r="F364" s="10"/>
      <c r="G364" s="7">
        <f>YEAR(A364)</f>
        <v>1986</v>
      </c>
      <c r="H364" s="7">
        <f>ROUND((MONTH(A364)+1)/3,0)</f>
        <v>2</v>
      </c>
      <c r="I364">
        <f t="shared" si="5"/>
        <v>7946</v>
      </c>
      <c r="P364" s="13">
        <v>55.649</v>
      </c>
    </row>
    <row r="365" spans="1:16" ht="12.75">
      <c r="A365" s="1">
        <v>31564</v>
      </c>
      <c r="B365" s="2">
        <v>113.4</v>
      </c>
      <c r="C365" s="7">
        <v>8508</v>
      </c>
      <c r="D365" s="7">
        <v>118084</v>
      </c>
      <c r="E365" s="10">
        <v>8.91</v>
      </c>
      <c r="F365" s="10"/>
      <c r="G365" s="7">
        <f>YEAR(A365)</f>
        <v>1986</v>
      </c>
      <c r="H365" s="7">
        <f>ROUND((MONTH(A365)+1)/3,0)</f>
        <v>2</v>
      </c>
      <c r="I365">
        <f t="shared" si="5"/>
        <v>7946</v>
      </c>
      <c r="P365" s="13">
        <v>55.816</v>
      </c>
    </row>
    <row r="366" spans="1:16" ht="12.75">
      <c r="A366" s="1">
        <v>31594</v>
      </c>
      <c r="B366" s="2">
        <v>113.8</v>
      </c>
      <c r="C366" s="7">
        <v>8319</v>
      </c>
      <c r="D366" s="7">
        <v>118129</v>
      </c>
      <c r="E366" s="10">
        <v>8.92</v>
      </c>
      <c r="F366" s="10"/>
      <c r="G366" s="7">
        <f>YEAR(A366)</f>
        <v>1986</v>
      </c>
      <c r="H366" s="7">
        <f>ROUND((MONTH(A366)+1)/3,0)</f>
        <v>3</v>
      </c>
      <c r="I366">
        <f t="shared" si="5"/>
        <v>7947</v>
      </c>
      <c r="P366" s="13">
        <v>55.917</v>
      </c>
    </row>
    <row r="367" spans="1:16" ht="12.75">
      <c r="A367" s="1">
        <v>31625</v>
      </c>
      <c r="B367" s="2">
        <v>114.2</v>
      </c>
      <c r="C367" s="7">
        <v>8135</v>
      </c>
      <c r="D367" s="7">
        <v>118150</v>
      </c>
      <c r="E367" s="10">
        <v>8.94</v>
      </c>
      <c r="F367" s="10"/>
      <c r="G367" s="7">
        <f>YEAR(A367)</f>
        <v>1986</v>
      </c>
      <c r="H367" s="7">
        <f>ROUND((MONTH(A367)+1)/3,0)</f>
        <v>3</v>
      </c>
      <c r="I367">
        <f t="shared" si="5"/>
        <v>7947</v>
      </c>
      <c r="P367" s="13">
        <v>56.032</v>
      </c>
    </row>
    <row r="368" spans="1:16" ht="12.75">
      <c r="A368" s="1">
        <v>31656</v>
      </c>
      <c r="B368" s="2">
        <v>114.6</v>
      </c>
      <c r="C368" s="7">
        <v>8310</v>
      </c>
      <c r="D368" s="7">
        <v>118395</v>
      </c>
      <c r="E368" s="10">
        <v>8.94</v>
      </c>
      <c r="F368" s="10"/>
      <c r="G368" s="7">
        <f>YEAR(A368)</f>
        <v>1986</v>
      </c>
      <c r="H368" s="7">
        <f>ROUND((MONTH(A368)+1)/3,0)</f>
        <v>3</v>
      </c>
      <c r="I368">
        <f t="shared" si="5"/>
        <v>7947</v>
      </c>
      <c r="P368" s="13">
        <v>56.216</v>
      </c>
    </row>
    <row r="369" spans="1:16" ht="12.75">
      <c r="A369" s="1">
        <v>31686</v>
      </c>
      <c r="B369" s="2">
        <v>115</v>
      </c>
      <c r="C369" s="7">
        <v>8243</v>
      </c>
      <c r="D369" s="7">
        <v>118516</v>
      </c>
      <c r="E369" s="10">
        <v>8.96</v>
      </c>
      <c r="F369" s="10"/>
      <c r="G369" s="7">
        <f>YEAR(A369)</f>
        <v>1986</v>
      </c>
      <c r="H369" s="7">
        <f>ROUND((MONTH(A369)+1)/3,0)</f>
        <v>4</v>
      </c>
      <c r="I369">
        <f t="shared" si="5"/>
        <v>7948</v>
      </c>
      <c r="P369" s="13">
        <v>56.407</v>
      </c>
    </row>
    <row r="370" spans="1:16" ht="12.75">
      <c r="A370" s="1">
        <v>31717</v>
      </c>
      <c r="B370" s="2">
        <v>115.3</v>
      </c>
      <c r="C370" s="7">
        <v>8159</v>
      </c>
      <c r="D370" s="7">
        <v>118634</v>
      </c>
      <c r="E370" s="10">
        <v>9</v>
      </c>
      <c r="F370" s="10"/>
      <c r="G370" s="7">
        <f>YEAR(A370)</f>
        <v>1986</v>
      </c>
      <c r="H370" s="7">
        <f>ROUND((MONTH(A370)+1)/3,0)</f>
        <v>4</v>
      </c>
      <c r="I370">
        <f t="shared" si="5"/>
        <v>7948</v>
      </c>
      <c r="P370" s="13">
        <v>56.526</v>
      </c>
    </row>
    <row r="371" spans="1:16" ht="12.75">
      <c r="A371" s="1">
        <v>31747</v>
      </c>
      <c r="B371" s="2">
        <v>115.6</v>
      </c>
      <c r="C371" s="7">
        <v>7883</v>
      </c>
      <c r="D371" s="7">
        <v>118611</v>
      </c>
      <c r="E371" s="10">
        <v>9.01</v>
      </c>
      <c r="F371" s="10"/>
      <c r="G371" s="7">
        <f>YEAR(A371)</f>
        <v>1986</v>
      </c>
      <c r="H371" s="7">
        <f>ROUND((MONTH(A371)+1)/3,0)</f>
        <v>4</v>
      </c>
      <c r="I371">
        <f t="shared" si="5"/>
        <v>7948</v>
      </c>
      <c r="P371" s="13">
        <v>56.599</v>
      </c>
    </row>
    <row r="372" spans="1:16" ht="12.75">
      <c r="A372" s="1">
        <v>31778</v>
      </c>
      <c r="B372" s="2">
        <v>115.9</v>
      </c>
      <c r="C372" s="7">
        <v>7892</v>
      </c>
      <c r="D372" s="7">
        <v>118845</v>
      </c>
      <c r="E372" s="10">
        <v>9.02</v>
      </c>
      <c r="F372" s="10"/>
      <c r="G372" s="7">
        <f>YEAR(A372)</f>
        <v>1987</v>
      </c>
      <c r="H372" s="7">
        <f>ROUND((MONTH(A372)+1)/3,0)</f>
        <v>1</v>
      </c>
      <c r="I372">
        <f t="shared" si="5"/>
        <v>7949</v>
      </c>
      <c r="P372" s="13">
        <v>56.733</v>
      </c>
    </row>
    <row r="373" spans="1:16" ht="12.75">
      <c r="A373" s="1">
        <v>31809</v>
      </c>
      <c r="B373" s="2">
        <v>116.2</v>
      </c>
      <c r="C373" s="7">
        <v>7865</v>
      </c>
      <c r="D373" s="7">
        <v>119122</v>
      </c>
      <c r="E373" s="10">
        <v>9.05</v>
      </c>
      <c r="F373" s="10"/>
      <c r="G373" s="7">
        <f>YEAR(A373)</f>
        <v>1987</v>
      </c>
      <c r="H373" s="7">
        <f>ROUND((MONTH(A373)+1)/3,0)</f>
        <v>1</v>
      </c>
      <c r="I373">
        <f t="shared" si="5"/>
        <v>7949</v>
      </c>
      <c r="P373" s="13">
        <v>56.847</v>
      </c>
    </row>
    <row r="374" spans="1:16" ht="12.75">
      <c r="A374" s="1">
        <v>31837</v>
      </c>
      <c r="B374" s="2">
        <v>116.6</v>
      </c>
      <c r="C374" s="7">
        <v>7862</v>
      </c>
      <c r="D374" s="7">
        <v>119270</v>
      </c>
      <c r="E374" s="10">
        <v>9.07</v>
      </c>
      <c r="F374" s="10"/>
      <c r="G374" s="7">
        <f>YEAR(A374)</f>
        <v>1987</v>
      </c>
      <c r="H374" s="7">
        <f>ROUND((MONTH(A374)+1)/3,0)</f>
        <v>1</v>
      </c>
      <c r="I374">
        <f t="shared" si="5"/>
        <v>7949</v>
      </c>
      <c r="P374" s="13">
        <v>57.015</v>
      </c>
    </row>
    <row r="375" spans="1:16" ht="12.75">
      <c r="A375" s="1">
        <v>31868</v>
      </c>
      <c r="B375" s="2">
        <v>117.3</v>
      </c>
      <c r="C375" s="7">
        <v>7542</v>
      </c>
      <c r="D375" s="7">
        <v>119336</v>
      </c>
      <c r="E375" s="10">
        <v>9.08</v>
      </c>
      <c r="F375" s="10"/>
      <c r="G375" s="7">
        <f>YEAR(A375)</f>
        <v>1987</v>
      </c>
      <c r="H375" s="7">
        <f>ROUND((MONTH(A375)+1)/3,0)</f>
        <v>2</v>
      </c>
      <c r="I375">
        <f t="shared" si="5"/>
        <v>7950</v>
      </c>
      <c r="P375" s="13">
        <v>57.257</v>
      </c>
    </row>
    <row r="376" spans="1:16" ht="12.75">
      <c r="A376" s="1">
        <v>31898</v>
      </c>
      <c r="B376" s="2">
        <v>117.7</v>
      </c>
      <c r="C376" s="7">
        <v>7574</v>
      </c>
      <c r="D376" s="7">
        <v>120008</v>
      </c>
      <c r="E376" s="10">
        <v>9.11</v>
      </c>
      <c r="F376" s="10"/>
      <c r="G376" s="7">
        <f>YEAR(A376)</f>
        <v>1987</v>
      </c>
      <c r="H376" s="7">
        <f>ROUND((MONTH(A376)+1)/3,0)</f>
        <v>2</v>
      </c>
      <c r="I376">
        <f t="shared" si="5"/>
        <v>7950</v>
      </c>
      <c r="P376" s="13">
        <v>57.417</v>
      </c>
    </row>
    <row r="377" spans="1:16" ht="12.75">
      <c r="A377" s="1">
        <v>31929</v>
      </c>
      <c r="B377" s="2">
        <v>117.9</v>
      </c>
      <c r="C377" s="7">
        <v>7398</v>
      </c>
      <c r="D377" s="7">
        <v>119644</v>
      </c>
      <c r="E377" s="10">
        <v>9.11</v>
      </c>
      <c r="F377" s="10"/>
      <c r="G377" s="7">
        <f>YEAR(A377)</f>
        <v>1987</v>
      </c>
      <c r="H377" s="7">
        <f>ROUND((MONTH(A377)+1)/3,0)</f>
        <v>2</v>
      </c>
      <c r="I377">
        <f t="shared" si="5"/>
        <v>7950</v>
      </c>
      <c r="P377" s="13">
        <v>57.575</v>
      </c>
    </row>
    <row r="378" spans="1:16" ht="12.75">
      <c r="A378" s="1">
        <v>31959</v>
      </c>
      <c r="B378" s="2">
        <v>118.3</v>
      </c>
      <c r="C378" s="7">
        <v>7268</v>
      </c>
      <c r="D378" s="7">
        <v>119902</v>
      </c>
      <c r="E378" s="10">
        <v>9.12</v>
      </c>
      <c r="F378" s="10"/>
      <c r="G378" s="7">
        <f>YEAR(A378)</f>
        <v>1987</v>
      </c>
      <c r="H378" s="7">
        <f>ROUND((MONTH(A378)+1)/3,0)</f>
        <v>3</v>
      </c>
      <c r="I378">
        <f t="shared" si="5"/>
        <v>7951</v>
      </c>
      <c r="P378" s="13">
        <v>57.724</v>
      </c>
    </row>
    <row r="379" spans="1:16" ht="12.75">
      <c r="A379" s="1">
        <v>31990</v>
      </c>
      <c r="B379" s="2">
        <v>118.7</v>
      </c>
      <c r="C379" s="7">
        <v>7261</v>
      </c>
      <c r="D379" s="7">
        <v>120318</v>
      </c>
      <c r="E379" s="10">
        <v>9.18</v>
      </c>
      <c r="F379" s="10"/>
      <c r="G379" s="7">
        <f>YEAR(A379)</f>
        <v>1987</v>
      </c>
      <c r="H379" s="7">
        <f>ROUND((MONTH(A379)+1)/3,0)</f>
        <v>3</v>
      </c>
      <c r="I379">
        <f t="shared" si="5"/>
        <v>7951</v>
      </c>
      <c r="P379" s="13">
        <v>57.918</v>
      </c>
    </row>
    <row r="380" spans="1:16" ht="12.75">
      <c r="A380" s="1">
        <v>32021</v>
      </c>
      <c r="B380" s="2">
        <v>119.2</v>
      </c>
      <c r="C380" s="7">
        <v>7102</v>
      </c>
      <c r="D380" s="7">
        <v>120011</v>
      </c>
      <c r="E380" s="10">
        <v>9.19</v>
      </c>
      <c r="F380" s="10"/>
      <c r="G380" s="7">
        <f>YEAR(A380)</f>
        <v>1987</v>
      </c>
      <c r="H380" s="7">
        <f>ROUND((MONTH(A380)+1)/3,0)</f>
        <v>3</v>
      </c>
      <c r="I380">
        <f t="shared" si="5"/>
        <v>7951</v>
      </c>
      <c r="P380" s="13">
        <v>58.148</v>
      </c>
    </row>
    <row r="381" spans="1:16" ht="12.75">
      <c r="A381" s="1">
        <v>32051</v>
      </c>
      <c r="B381" s="2">
        <v>119.8</v>
      </c>
      <c r="C381" s="7">
        <v>7227</v>
      </c>
      <c r="D381" s="7">
        <v>120509</v>
      </c>
      <c r="E381" s="10">
        <v>9.22</v>
      </c>
      <c r="F381" s="10"/>
      <c r="G381" s="7">
        <f>YEAR(A381)</f>
        <v>1987</v>
      </c>
      <c r="H381" s="7">
        <f>ROUND((MONTH(A381)+1)/3,0)</f>
        <v>4</v>
      </c>
      <c r="I381">
        <f t="shared" si="5"/>
        <v>7952</v>
      </c>
      <c r="P381" s="13">
        <v>58.396</v>
      </c>
    </row>
    <row r="382" spans="1:16" ht="12.75">
      <c r="A382" s="1">
        <v>32082</v>
      </c>
      <c r="B382" s="2">
        <v>120.1</v>
      </c>
      <c r="C382" s="7">
        <v>7035</v>
      </c>
      <c r="D382" s="7">
        <v>120540</v>
      </c>
      <c r="E382" s="10">
        <v>9.27</v>
      </c>
      <c r="F382" s="10"/>
      <c r="G382" s="7">
        <f>YEAR(A382)</f>
        <v>1987</v>
      </c>
      <c r="H382" s="7">
        <f>ROUND((MONTH(A382)+1)/3,0)</f>
        <v>4</v>
      </c>
      <c r="I382">
        <f t="shared" si="5"/>
        <v>7952</v>
      </c>
      <c r="P382" s="13">
        <v>58.519</v>
      </c>
    </row>
    <row r="383" spans="1:16" ht="12.75">
      <c r="A383" s="1">
        <v>32112</v>
      </c>
      <c r="B383" s="2">
        <v>120.4</v>
      </c>
      <c r="C383" s="7">
        <v>6936</v>
      </c>
      <c r="D383" s="7">
        <v>120729</v>
      </c>
      <c r="E383" s="10">
        <v>9.28</v>
      </c>
      <c r="F383" s="10"/>
      <c r="G383" s="7">
        <f>YEAR(A383)</f>
        <v>1987</v>
      </c>
      <c r="H383" s="7">
        <f>ROUND((MONTH(A383)+1)/3,0)</f>
        <v>4</v>
      </c>
      <c r="I383">
        <f t="shared" si="5"/>
        <v>7952</v>
      </c>
      <c r="P383" s="13">
        <v>58.642</v>
      </c>
    </row>
    <row r="384" spans="1:16" ht="12.75">
      <c r="A384" s="1">
        <v>32143</v>
      </c>
      <c r="B384" s="2">
        <v>120.9</v>
      </c>
      <c r="C384" s="7">
        <v>6953</v>
      </c>
      <c r="D384" s="7">
        <v>120969</v>
      </c>
      <c r="E384" s="10">
        <v>9.29</v>
      </c>
      <c r="F384" s="10"/>
      <c r="G384" s="7">
        <f>YEAR(A384)</f>
        <v>1988</v>
      </c>
      <c r="H384" s="7">
        <f>ROUND((MONTH(A384)+1)/3,0)</f>
        <v>1</v>
      </c>
      <c r="I384">
        <f t="shared" si="5"/>
        <v>7953</v>
      </c>
      <c r="P384" s="13">
        <v>58.919</v>
      </c>
    </row>
    <row r="385" spans="1:16" ht="12.75">
      <c r="A385" s="1">
        <v>32174</v>
      </c>
      <c r="B385" s="2">
        <v>121.2</v>
      </c>
      <c r="C385" s="7">
        <v>6929</v>
      </c>
      <c r="D385" s="7">
        <v>121156</v>
      </c>
      <c r="E385" s="10">
        <v>9.29</v>
      </c>
      <c r="F385" s="10"/>
      <c r="G385" s="7">
        <f>YEAR(A385)</f>
        <v>1988</v>
      </c>
      <c r="H385" s="7">
        <f>ROUND((MONTH(A385)+1)/3,0)</f>
        <v>1</v>
      </c>
      <c r="I385">
        <f t="shared" si="5"/>
        <v>7953</v>
      </c>
      <c r="P385" s="13">
        <v>59.04</v>
      </c>
    </row>
    <row r="386" spans="1:16" ht="12.75">
      <c r="A386" s="1">
        <v>32203</v>
      </c>
      <c r="B386" s="2">
        <v>121.7</v>
      </c>
      <c r="C386" s="7">
        <v>6876</v>
      </c>
      <c r="D386" s="7">
        <v>120913</v>
      </c>
      <c r="E386" s="10">
        <v>9.31</v>
      </c>
      <c r="F386" s="10"/>
      <c r="G386" s="7">
        <f>YEAR(A386)</f>
        <v>1988</v>
      </c>
      <c r="H386" s="7">
        <f>ROUND((MONTH(A386)+1)/3,0)</f>
        <v>1</v>
      </c>
      <c r="I386">
        <f t="shared" si="5"/>
        <v>7953</v>
      </c>
      <c r="P386" s="13">
        <v>59.292</v>
      </c>
    </row>
    <row r="387" spans="1:16" ht="12.75">
      <c r="A387" s="1">
        <v>32234</v>
      </c>
      <c r="B387" s="2">
        <v>122.3</v>
      </c>
      <c r="C387" s="7">
        <v>6601</v>
      </c>
      <c r="D387" s="7">
        <v>121251</v>
      </c>
      <c r="E387" s="10">
        <v>9.36</v>
      </c>
      <c r="F387" s="10"/>
      <c r="G387" s="7">
        <f>YEAR(A387)</f>
        <v>1988</v>
      </c>
      <c r="H387" s="7">
        <f>ROUND((MONTH(A387)+1)/3,0)</f>
        <v>2</v>
      </c>
      <c r="I387">
        <f t="shared" si="5"/>
        <v>7954</v>
      </c>
      <c r="P387" s="13">
        <v>59.581</v>
      </c>
    </row>
    <row r="388" spans="1:16" ht="12.75">
      <c r="A388" s="1">
        <v>32264</v>
      </c>
      <c r="B388" s="2">
        <v>122.7</v>
      </c>
      <c r="C388" s="7">
        <v>6779</v>
      </c>
      <c r="D388" s="7">
        <v>121071</v>
      </c>
      <c r="E388" s="10">
        <v>9.41</v>
      </c>
      <c r="F388" s="10"/>
      <c r="G388" s="7">
        <f>YEAR(A388)</f>
        <v>1988</v>
      </c>
      <c r="H388" s="7">
        <f>ROUND((MONTH(A388)+1)/3,0)</f>
        <v>2</v>
      </c>
      <c r="I388">
        <f t="shared" si="5"/>
        <v>7954</v>
      </c>
      <c r="P388" s="13">
        <v>59.784</v>
      </c>
    </row>
    <row r="389" spans="1:16" ht="12.75">
      <c r="A389" s="1">
        <v>32295</v>
      </c>
      <c r="B389" s="2">
        <v>123.2</v>
      </c>
      <c r="C389" s="7">
        <v>6546</v>
      </c>
      <c r="D389" s="7">
        <v>121473</v>
      </c>
      <c r="E389" s="10">
        <v>9.42</v>
      </c>
      <c r="F389" s="10"/>
      <c r="G389" s="7">
        <f>YEAR(A389)</f>
        <v>1988</v>
      </c>
      <c r="H389" s="7">
        <f>ROUND((MONTH(A389)+1)/3,0)</f>
        <v>2</v>
      </c>
      <c r="I389">
        <f t="shared" si="5"/>
        <v>7954</v>
      </c>
      <c r="P389" s="13">
        <v>60.036</v>
      </c>
    </row>
    <row r="390" spans="1:16" ht="12.75">
      <c r="A390" s="1">
        <v>32325</v>
      </c>
      <c r="B390" s="2">
        <v>123.6</v>
      </c>
      <c r="C390" s="7">
        <v>6605</v>
      </c>
      <c r="D390" s="7">
        <v>121665</v>
      </c>
      <c r="E390" s="10">
        <v>9.45</v>
      </c>
      <c r="F390" s="10"/>
      <c r="G390" s="7">
        <f>YEAR(A390)</f>
        <v>1988</v>
      </c>
      <c r="H390" s="7">
        <f>ROUND((MONTH(A390)+1)/3,0)</f>
        <v>3</v>
      </c>
      <c r="I390">
        <f t="shared" si="5"/>
        <v>7955</v>
      </c>
      <c r="P390" s="13">
        <v>60.281</v>
      </c>
    </row>
    <row r="391" spans="1:16" ht="12.75">
      <c r="A391" s="1">
        <v>32356</v>
      </c>
      <c r="B391" s="2">
        <v>124</v>
      </c>
      <c r="C391" s="7">
        <v>6843</v>
      </c>
      <c r="D391" s="7">
        <v>122125</v>
      </c>
      <c r="E391" s="10">
        <v>9.46</v>
      </c>
      <c r="F391" s="10"/>
      <c r="G391" s="7">
        <f>YEAR(A391)</f>
        <v>1988</v>
      </c>
      <c r="H391" s="7">
        <f>ROUND((MONTH(A391)+1)/3,0)</f>
        <v>3</v>
      </c>
      <c r="I391">
        <f t="shared" si="5"/>
        <v>7955</v>
      </c>
      <c r="P391" s="13">
        <v>60.43</v>
      </c>
    </row>
    <row r="392" spans="1:16" ht="12.75">
      <c r="A392" s="1">
        <v>32387</v>
      </c>
      <c r="B392" s="2">
        <v>124.7</v>
      </c>
      <c r="C392" s="7">
        <v>6604</v>
      </c>
      <c r="D392" s="7">
        <v>121960</v>
      </c>
      <c r="E392" s="10">
        <v>9.51</v>
      </c>
      <c r="F392" s="10"/>
      <c r="G392" s="7">
        <f>YEAR(A392)</f>
        <v>1988</v>
      </c>
      <c r="H392" s="7">
        <f>ROUND((MONTH(A392)+1)/3,0)</f>
        <v>3</v>
      </c>
      <c r="I392">
        <f t="shared" si="5"/>
        <v>7955</v>
      </c>
      <c r="P392" s="13">
        <v>60.755</v>
      </c>
    </row>
    <row r="393" spans="1:16" ht="12.75">
      <c r="A393" s="1">
        <v>32417</v>
      </c>
      <c r="B393" s="2">
        <v>125.2</v>
      </c>
      <c r="C393" s="7">
        <v>6568</v>
      </c>
      <c r="D393" s="7">
        <v>122206</v>
      </c>
      <c r="E393" s="10">
        <v>9.56</v>
      </c>
      <c r="F393" s="10"/>
      <c r="G393" s="7">
        <f>YEAR(A393)</f>
        <v>1988</v>
      </c>
      <c r="H393" s="7">
        <f>ROUND((MONTH(A393)+1)/3,0)</f>
        <v>4</v>
      </c>
      <c r="I393">
        <f t="shared" si="5"/>
        <v>7956</v>
      </c>
      <c r="P393" s="13">
        <v>60.986</v>
      </c>
    </row>
    <row r="394" spans="1:16" ht="12.75">
      <c r="A394" s="1">
        <v>32448</v>
      </c>
      <c r="B394" s="2">
        <v>125.6</v>
      </c>
      <c r="C394" s="7">
        <v>6537</v>
      </c>
      <c r="D394" s="7">
        <v>122637</v>
      </c>
      <c r="E394" s="10">
        <v>9.58</v>
      </c>
      <c r="F394" s="10"/>
      <c r="G394" s="7">
        <f>YEAR(A394)</f>
        <v>1988</v>
      </c>
      <c r="H394" s="7">
        <f>ROUND((MONTH(A394)+1)/3,0)</f>
        <v>4</v>
      </c>
      <c r="I394">
        <f t="shared" si="5"/>
        <v>7956</v>
      </c>
      <c r="P394" s="13">
        <v>61.153</v>
      </c>
    </row>
    <row r="395" spans="1:16" ht="12.75">
      <c r="A395" s="1">
        <v>32478</v>
      </c>
      <c r="B395" s="2">
        <v>126</v>
      </c>
      <c r="C395" s="7">
        <v>6518</v>
      </c>
      <c r="D395" s="7">
        <v>122622</v>
      </c>
      <c r="E395" s="10">
        <v>9.6</v>
      </c>
      <c r="F395" s="10"/>
      <c r="G395" s="7">
        <f>YEAR(A395)</f>
        <v>1988</v>
      </c>
      <c r="H395" s="7">
        <f>ROUND((MONTH(A395)+1)/3,0)</f>
        <v>4</v>
      </c>
      <c r="I395">
        <f t="shared" si="5"/>
        <v>7956</v>
      </c>
      <c r="P395" s="13">
        <v>61.356</v>
      </c>
    </row>
    <row r="396" spans="1:16" ht="12.75">
      <c r="A396" s="1">
        <v>32509</v>
      </c>
      <c r="B396" s="2">
        <v>126.5</v>
      </c>
      <c r="C396" s="7">
        <v>6682</v>
      </c>
      <c r="D396" s="7">
        <v>123390</v>
      </c>
      <c r="E396" s="10">
        <v>9.65</v>
      </c>
      <c r="F396" s="6">
        <v>96.9</v>
      </c>
      <c r="G396" s="7">
        <f>YEAR(A396)</f>
        <v>1989</v>
      </c>
      <c r="H396" s="7">
        <f>ROUND((MONTH(A396)+1)/3,0)</f>
        <v>1</v>
      </c>
      <c r="I396">
        <f t="shared" si="5"/>
        <v>7957</v>
      </c>
      <c r="P396" s="13">
        <v>61.666</v>
      </c>
    </row>
    <row r="397" spans="1:16" ht="12.75">
      <c r="A397" s="1">
        <v>32540</v>
      </c>
      <c r="B397" s="2">
        <v>126.9</v>
      </c>
      <c r="C397" s="7">
        <v>6359</v>
      </c>
      <c r="D397" s="7">
        <v>123135</v>
      </c>
      <c r="E397" s="10">
        <v>9.68</v>
      </c>
      <c r="F397" s="6">
        <v>96.1</v>
      </c>
      <c r="G397" s="7">
        <f>YEAR(A397)</f>
        <v>1989</v>
      </c>
      <c r="H397" s="7">
        <f>ROUND((MONTH(A397)+1)/3,0)</f>
        <v>1</v>
      </c>
      <c r="I397">
        <f aca="true" t="shared" si="6" ref="I397:I460">G397*4+H397</f>
        <v>7957</v>
      </c>
      <c r="P397" s="13">
        <v>61.823</v>
      </c>
    </row>
    <row r="398" spans="1:16" ht="12.75">
      <c r="A398" s="1">
        <v>32568</v>
      </c>
      <c r="B398" s="2">
        <v>127.4</v>
      </c>
      <c r="C398" s="7">
        <v>6205</v>
      </c>
      <c r="D398" s="7">
        <v>123227</v>
      </c>
      <c r="E398" s="10">
        <v>9.7</v>
      </c>
      <c r="F398" s="6">
        <v>96.7</v>
      </c>
      <c r="G398" s="7">
        <f>YEAR(A398)</f>
        <v>1989</v>
      </c>
      <c r="H398" s="7">
        <f>ROUND((MONTH(A398)+1)/3,0)</f>
        <v>1</v>
      </c>
      <c r="I398">
        <f t="shared" si="6"/>
        <v>7957</v>
      </c>
      <c r="P398" s="13">
        <v>62.008</v>
      </c>
    </row>
    <row r="399" spans="1:16" ht="12.75">
      <c r="A399" s="1">
        <v>32599</v>
      </c>
      <c r="B399" s="2">
        <v>127.8</v>
      </c>
      <c r="C399" s="7">
        <v>6468</v>
      </c>
      <c r="D399" s="7">
        <v>123565</v>
      </c>
      <c r="E399" s="10">
        <v>9.75</v>
      </c>
      <c r="F399" s="6">
        <v>96.4</v>
      </c>
      <c r="G399" s="7">
        <f>YEAR(A399)</f>
        <v>1989</v>
      </c>
      <c r="H399" s="7">
        <f>ROUND((MONTH(A399)+1)/3,0)</f>
        <v>2</v>
      </c>
      <c r="I399">
        <f t="shared" si="6"/>
        <v>7958</v>
      </c>
      <c r="P399" s="13">
        <v>62.215</v>
      </c>
    </row>
    <row r="400" spans="1:16" ht="12.75">
      <c r="A400" s="1">
        <v>32629</v>
      </c>
      <c r="B400" s="2">
        <v>128.3</v>
      </c>
      <c r="C400" s="7">
        <v>6375</v>
      </c>
      <c r="D400" s="7">
        <v>123474</v>
      </c>
      <c r="E400" s="10">
        <v>9.73</v>
      </c>
      <c r="F400" s="6">
        <v>96.7</v>
      </c>
      <c r="G400" s="7">
        <f>YEAR(A400)</f>
        <v>1989</v>
      </c>
      <c r="H400" s="7">
        <f>ROUND((MONTH(A400)+1)/3,0)</f>
        <v>2</v>
      </c>
      <c r="I400">
        <f t="shared" si="6"/>
        <v>7958</v>
      </c>
      <c r="P400" s="13">
        <v>62.401</v>
      </c>
    </row>
    <row r="401" spans="1:16" ht="12.75">
      <c r="A401" s="1">
        <v>32660</v>
      </c>
      <c r="B401" s="2">
        <v>128.8</v>
      </c>
      <c r="C401" s="7">
        <v>6577</v>
      </c>
      <c r="D401" s="7">
        <v>123995</v>
      </c>
      <c r="E401" s="10">
        <v>9.77</v>
      </c>
      <c r="F401" s="6">
        <v>95.9</v>
      </c>
      <c r="G401" s="7">
        <f>YEAR(A401)</f>
        <v>1989</v>
      </c>
      <c r="H401" s="7">
        <f>ROUND((MONTH(A401)+1)/3,0)</f>
        <v>2</v>
      </c>
      <c r="I401">
        <f t="shared" si="6"/>
        <v>7958</v>
      </c>
      <c r="P401" s="13">
        <v>62.567</v>
      </c>
    </row>
    <row r="402" spans="1:16" ht="12.75">
      <c r="A402" s="1">
        <v>32690</v>
      </c>
      <c r="B402" s="2">
        <v>129.2</v>
      </c>
      <c r="C402" s="7">
        <v>6495</v>
      </c>
      <c r="D402" s="7">
        <v>123967</v>
      </c>
      <c r="E402" s="10">
        <v>9.82</v>
      </c>
      <c r="F402" s="6">
        <v>95.2</v>
      </c>
      <c r="G402" s="7">
        <f>YEAR(A402)</f>
        <v>1989</v>
      </c>
      <c r="H402" s="7">
        <f>ROUND((MONTH(A402)+1)/3,0)</f>
        <v>3</v>
      </c>
      <c r="I402">
        <f t="shared" si="6"/>
        <v>7959</v>
      </c>
      <c r="P402" s="13">
        <v>62.728</v>
      </c>
    </row>
    <row r="403" spans="1:16" ht="12.75">
      <c r="A403" s="1">
        <v>32721</v>
      </c>
      <c r="B403" s="2">
        <v>129.5</v>
      </c>
      <c r="C403" s="7">
        <v>6511</v>
      </c>
      <c r="D403" s="7">
        <v>124166</v>
      </c>
      <c r="E403" s="10">
        <v>9.83</v>
      </c>
      <c r="F403" s="6">
        <v>95.1</v>
      </c>
      <c r="G403" s="7">
        <f>YEAR(A403)</f>
        <v>1989</v>
      </c>
      <c r="H403" s="7">
        <f>ROUND((MONTH(A403)+1)/3,0)</f>
        <v>3</v>
      </c>
      <c r="I403">
        <f t="shared" si="6"/>
        <v>7959</v>
      </c>
      <c r="P403" s="13">
        <v>62.816</v>
      </c>
    </row>
    <row r="404" spans="1:16" ht="12.75">
      <c r="A404" s="1">
        <v>32752</v>
      </c>
      <c r="B404" s="2">
        <v>129.9</v>
      </c>
      <c r="C404" s="7">
        <v>6590</v>
      </c>
      <c r="D404" s="7">
        <v>123944</v>
      </c>
      <c r="E404" s="10">
        <v>9.87</v>
      </c>
      <c r="F404" s="6">
        <v>95.2</v>
      </c>
      <c r="G404" s="7">
        <f>YEAR(A404)</f>
        <v>1989</v>
      </c>
      <c r="H404" s="7">
        <f>ROUND((MONTH(A404)+1)/3,0)</f>
        <v>3</v>
      </c>
      <c r="I404">
        <f t="shared" si="6"/>
        <v>7959</v>
      </c>
      <c r="P404" s="13">
        <v>63.034</v>
      </c>
    </row>
    <row r="405" spans="1:16" ht="12.75">
      <c r="A405" s="1">
        <v>32782</v>
      </c>
      <c r="B405" s="2">
        <v>130.6</v>
      </c>
      <c r="C405" s="7">
        <v>6630</v>
      </c>
      <c r="D405" s="7">
        <v>124211</v>
      </c>
      <c r="E405" s="10">
        <v>9.93</v>
      </c>
      <c r="F405" s="6">
        <v>95.5</v>
      </c>
      <c r="G405" s="7">
        <f>YEAR(A405)</f>
        <v>1989</v>
      </c>
      <c r="H405" s="7">
        <f>ROUND((MONTH(A405)+1)/3,0)</f>
        <v>4</v>
      </c>
      <c r="I405">
        <f t="shared" si="6"/>
        <v>7960</v>
      </c>
      <c r="P405" s="13">
        <v>63.262</v>
      </c>
    </row>
    <row r="406" spans="1:16" ht="12.75">
      <c r="A406" s="1">
        <v>32813</v>
      </c>
      <c r="B406" s="2">
        <v>131.1</v>
      </c>
      <c r="C406" s="7">
        <v>6725</v>
      </c>
      <c r="D406" s="7">
        <v>124637</v>
      </c>
      <c r="E406" s="10">
        <v>9.93</v>
      </c>
      <c r="F406" s="6">
        <v>95.7</v>
      </c>
      <c r="G406" s="7">
        <f>YEAR(A406)</f>
        <v>1989</v>
      </c>
      <c r="H406" s="7">
        <f>ROUND((MONTH(A406)+1)/3,0)</f>
        <v>4</v>
      </c>
      <c r="I406">
        <f t="shared" si="6"/>
        <v>7960</v>
      </c>
      <c r="P406" s="13">
        <v>63.43</v>
      </c>
    </row>
    <row r="407" spans="1:16" ht="12.75">
      <c r="A407" s="1">
        <v>32843</v>
      </c>
      <c r="B407" s="2">
        <v>131.6</v>
      </c>
      <c r="C407" s="7">
        <v>6667</v>
      </c>
      <c r="D407" s="7">
        <v>124497</v>
      </c>
      <c r="E407" s="10">
        <v>9.98</v>
      </c>
      <c r="F407" s="6">
        <v>96</v>
      </c>
      <c r="G407" s="7">
        <f>YEAR(A407)</f>
        <v>1989</v>
      </c>
      <c r="H407" s="7">
        <f>ROUND((MONTH(A407)+1)/3,0)</f>
        <v>4</v>
      </c>
      <c r="I407">
        <f t="shared" si="6"/>
        <v>7960</v>
      </c>
      <c r="P407" s="13">
        <v>63.611</v>
      </c>
    </row>
    <row r="408" spans="1:16" ht="12.75">
      <c r="A408" s="1">
        <v>32874</v>
      </c>
      <c r="B408" s="2">
        <v>132.1</v>
      </c>
      <c r="C408" s="7">
        <v>6752</v>
      </c>
      <c r="D408" s="7">
        <v>125833</v>
      </c>
      <c r="E408" s="10">
        <v>10.02</v>
      </c>
      <c r="F408" s="6">
        <v>96.1</v>
      </c>
      <c r="G408" s="7">
        <f>YEAR(A408)</f>
        <v>1990</v>
      </c>
      <c r="H408" s="7">
        <f>ROUND((MONTH(A408)+1)/3,0)</f>
        <v>1</v>
      </c>
      <c r="I408">
        <f t="shared" si="6"/>
        <v>7961</v>
      </c>
      <c r="P408" s="13">
        <v>63.856</v>
      </c>
    </row>
    <row r="409" spans="1:16" ht="12.75">
      <c r="A409" s="1">
        <v>32905</v>
      </c>
      <c r="B409" s="2">
        <v>132.7</v>
      </c>
      <c r="C409" s="7">
        <v>6651</v>
      </c>
      <c r="D409" s="7">
        <v>125710</v>
      </c>
      <c r="E409" s="10">
        <v>10.07</v>
      </c>
      <c r="F409" s="6">
        <v>96.4</v>
      </c>
      <c r="G409" s="7">
        <f>YEAR(A409)</f>
        <v>1990</v>
      </c>
      <c r="H409" s="7">
        <f>ROUND((MONTH(A409)+1)/3,0)</f>
        <v>1</v>
      </c>
      <c r="I409">
        <f t="shared" si="6"/>
        <v>7961</v>
      </c>
      <c r="P409" s="13">
        <v>64.166</v>
      </c>
    </row>
    <row r="410" spans="1:16" ht="12.75">
      <c r="A410" s="1">
        <v>32933</v>
      </c>
      <c r="B410" s="2">
        <v>133.5</v>
      </c>
      <c r="C410" s="7">
        <v>6598</v>
      </c>
      <c r="D410" s="7">
        <v>125801</v>
      </c>
      <c r="E410" s="10">
        <v>10.11</v>
      </c>
      <c r="F410" s="6">
        <v>96.9</v>
      </c>
      <c r="G410" s="7">
        <f>YEAR(A410)</f>
        <v>1990</v>
      </c>
      <c r="H410" s="7">
        <f>ROUND((MONTH(A410)+1)/3,0)</f>
        <v>1</v>
      </c>
      <c r="I410">
        <f t="shared" si="6"/>
        <v>7961</v>
      </c>
      <c r="P410" s="13">
        <v>64.474</v>
      </c>
    </row>
    <row r="411" spans="1:16" ht="12.75">
      <c r="A411" s="1">
        <v>32964</v>
      </c>
      <c r="B411" s="2">
        <v>134</v>
      </c>
      <c r="C411" s="7">
        <v>6797</v>
      </c>
      <c r="D411" s="7">
        <v>125649</v>
      </c>
      <c r="E411" s="10">
        <v>10.12</v>
      </c>
      <c r="F411" s="6">
        <v>96.7</v>
      </c>
      <c r="G411" s="7">
        <f>YEAR(A411)</f>
        <v>1990</v>
      </c>
      <c r="H411" s="7">
        <f>ROUND((MONTH(A411)+1)/3,0)</f>
        <v>2</v>
      </c>
      <c r="I411">
        <f t="shared" si="6"/>
        <v>7962</v>
      </c>
      <c r="P411" s="13">
        <v>64.666</v>
      </c>
    </row>
    <row r="412" spans="1:16" ht="12.75">
      <c r="A412" s="1">
        <v>32994</v>
      </c>
      <c r="B412" s="2">
        <v>134.4</v>
      </c>
      <c r="C412" s="7">
        <v>6742</v>
      </c>
      <c r="D412" s="7">
        <v>125893</v>
      </c>
      <c r="E412" s="10">
        <v>10.16</v>
      </c>
      <c r="F412" s="6">
        <v>96.4</v>
      </c>
      <c r="G412" s="7">
        <f>YEAR(A412)</f>
        <v>1990</v>
      </c>
      <c r="H412" s="7">
        <f>ROUND((MONTH(A412)+1)/3,0)</f>
        <v>2</v>
      </c>
      <c r="I412">
        <f t="shared" si="6"/>
        <v>7962</v>
      </c>
      <c r="P412" s="13">
        <v>64.864</v>
      </c>
    </row>
    <row r="413" spans="1:16" ht="12.75">
      <c r="A413" s="1">
        <v>33025</v>
      </c>
      <c r="B413" s="2">
        <v>135.1</v>
      </c>
      <c r="C413" s="7">
        <v>6590</v>
      </c>
      <c r="D413" s="7">
        <v>125573</v>
      </c>
      <c r="E413" s="10">
        <v>10.2</v>
      </c>
      <c r="F413" s="6">
        <v>96.4</v>
      </c>
      <c r="G413" s="7">
        <f>YEAR(A413)</f>
        <v>1990</v>
      </c>
      <c r="H413" s="7">
        <f>ROUND((MONTH(A413)+1)/3,0)</f>
        <v>2</v>
      </c>
      <c r="I413">
        <f t="shared" si="6"/>
        <v>7962</v>
      </c>
      <c r="P413" s="13">
        <v>65.116</v>
      </c>
    </row>
    <row r="414" spans="1:16" ht="12.75">
      <c r="A414" s="1">
        <v>33055</v>
      </c>
      <c r="B414" s="2">
        <v>135.8</v>
      </c>
      <c r="C414" s="7">
        <v>6922</v>
      </c>
      <c r="D414" s="7">
        <v>125732</v>
      </c>
      <c r="E414" s="10">
        <v>10.22</v>
      </c>
      <c r="F414" s="6">
        <v>96.3</v>
      </c>
      <c r="G414" s="7">
        <f>YEAR(A414)</f>
        <v>1990</v>
      </c>
      <c r="H414" s="7">
        <f>ROUND((MONTH(A414)+1)/3,0)</f>
        <v>3</v>
      </c>
      <c r="I414">
        <f t="shared" si="6"/>
        <v>7963</v>
      </c>
      <c r="P414" s="13">
        <v>65.28</v>
      </c>
    </row>
    <row r="415" spans="1:16" ht="12.75">
      <c r="A415" s="1">
        <v>33086</v>
      </c>
      <c r="B415" s="2">
        <v>136.6</v>
      </c>
      <c r="C415" s="7">
        <v>7188</v>
      </c>
      <c r="D415" s="7">
        <v>125990</v>
      </c>
      <c r="E415" s="10">
        <v>10.24</v>
      </c>
      <c r="F415" s="6">
        <v>96.8</v>
      </c>
      <c r="G415" s="7">
        <f>YEAR(A415)</f>
        <v>1990</v>
      </c>
      <c r="H415" s="7">
        <f>ROUND((MONTH(A415)+1)/3,0)</f>
        <v>3</v>
      </c>
      <c r="I415">
        <f t="shared" si="6"/>
        <v>7963</v>
      </c>
      <c r="P415" s="13">
        <v>65.552</v>
      </c>
    </row>
    <row r="416" spans="1:16" ht="12.75">
      <c r="A416" s="1">
        <v>33117</v>
      </c>
      <c r="B416" s="2">
        <v>137.1</v>
      </c>
      <c r="C416" s="7">
        <v>7368</v>
      </c>
      <c r="D416" s="7">
        <v>125892</v>
      </c>
      <c r="E416" s="10">
        <v>10.28</v>
      </c>
      <c r="F416" s="6">
        <v>97.6</v>
      </c>
      <c r="G416" s="7">
        <f>YEAR(A416)</f>
        <v>1990</v>
      </c>
      <c r="H416" s="7">
        <f>ROUND((MONTH(A416)+1)/3,0)</f>
        <v>3</v>
      </c>
      <c r="I416">
        <f t="shared" si="6"/>
        <v>7963</v>
      </c>
      <c r="P416" s="13">
        <v>65.781</v>
      </c>
    </row>
    <row r="417" spans="1:16" ht="12.75">
      <c r="A417" s="1">
        <v>33147</v>
      </c>
      <c r="B417" s="2">
        <v>137.6</v>
      </c>
      <c r="C417" s="7">
        <v>7459</v>
      </c>
      <c r="D417" s="7">
        <v>125995</v>
      </c>
      <c r="E417" s="10">
        <v>10.3</v>
      </c>
      <c r="F417" s="6">
        <v>98</v>
      </c>
      <c r="G417" s="7">
        <f>YEAR(A417)</f>
        <v>1990</v>
      </c>
      <c r="H417" s="7">
        <f>ROUND((MONTH(A417)+1)/3,0)</f>
        <v>4</v>
      </c>
      <c r="I417">
        <f t="shared" si="6"/>
        <v>7964</v>
      </c>
      <c r="P417" s="13">
        <v>66.004</v>
      </c>
    </row>
    <row r="418" spans="1:16" ht="12.75">
      <c r="A418" s="1">
        <v>33178</v>
      </c>
      <c r="B418" s="2">
        <v>138</v>
      </c>
      <c r="C418" s="7">
        <v>7764</v>
      </c>
      <c r="D418" s="7">
        <v>126070</v>
      </c>
      <c r="E418" s="10">
        <v>10.32</v>
      </c>
      <c r="F418" s="6">
        <v>98.3</v>
      </c>
      <c r="G418" s="7">
        <f>YEAR(A418)</f>
        <v>1990</v>
      </c>
      <c r="H418" s="7">
        <f>ROUND((MONTH(A418)+1)/3,0)</f>
        <v>4</v>
      </c>
      <c r="I418">
        <f t="shared" si="6"/>
        <v>7964</v>
      </c>
      <c r="P418" s="13">
        <v>66.083</v>
      </c>
    </row>
    <row r="419" spans="1:16" ht="12.75">
      <c r="A419" s="1">
        <v>33208</v>
      </c>
      <c r="B419" s="2">
        <v>138.6</v>
      </c>
      <c r="C419" s="7">
        <v>7901</v>
      </c>
      <c r="D419" s="7">
        <v>126142</v>
      </c>
      <c r="E419" s="10">
        <v>10.35</v>
      </c>
      <c r="F419" s="6">
        <v>98.9</v>
      </c>
      <c r="G419" s="7">
        <f>YEAR(A419)</f>
        <v>1990</v>
      </c>
      <c r="H419" s="7">
        <f>ROUND((MONTH(A419)+1)/3,0)</f>
        <v>4</v>
      </c>
      <c r="I419">
        <f t="shared" si="6"/>
        <v>7964</v>
      </c>
      <c r="P419" s="13">
        <v>66.176</v>
      </c>
    </row>
    <row r="420" spans="1:16" ht="12.75">
      <c r="A420" s="1">
        <v>33239</v>
      </c>
      <c r="B420" s="2">
        <v>139.5</v>
      </c>
      <c r="C420" s="7">
        <v>8015</v>
      </c>
      <c r="D420" s="7">
        <v>125955</v>
      </c>
      <c r="E420" s="10">
        <v>10.38</v>
      </c>
      <c r="F420" s="6">
        <v>99</v>
      </c>
      <c r="G420" s="7">
        <f>YEAR(A420)</f>
        <v>1991</v>
      </c>
      <c r="H420" s="7">
        <f>ROUND((MONTH(A420)+1)/3,0)</f>
        <v>1</v>
      </c>
      <c r="I420">
        <f t="shared" si="6"/>
        <v>7965</v>
      </c>
      <c r="P420" s="13">
        <v>66.506</v>
      </c>
    </row>
    <row r="421" spans="1:16" ht="12.75">
      <c r="A421" s="1">
        <v>33270</v>
      </c>
      <c r="B421" s="2">
        <v>140.2</v>
      </c>
      <c r="C421" s="7">
        <v>8265</v>
      </c>
      <c r="D421" s="7">
        <v>126020</v>
      </c>
      <c r="E421" s="10">
        <v>10.39</v>
      </c>
      <c r="F421" s="6">
        <v>99.3</v>
      </c>
      <c r="G421" s="7">
        <f>YEAR(A421)</f>
        <v>1991</v>
      </c>
      <c r="H421" s="7">
        <f>ROUND((MONTH(A421)+1)/3,0)</f>
        <v>1</v>
      </c>
      <c r="I421">
        <f t="shared" si="6"/>
        <v>7965</v>
      </c>
      <c r="P421" s="13">
        <v>66.689</v>
      </c>
    </row>
    <row r="422" spans="1:16" ht="12.75">
      <c r="A422" s="1">
        <v>33298</v>
      </c>
      <c r="B422" s="2">
        <v>140.5</v>
      </c>
      <c r="C422" s="7">
        <v>8586</v>
      </c>
      <c r="D422" s="7">
        <v>126238</v>
      </c>
      <c r="E422" s="10">
        <v>10.41</v>
      </c>
      <c r="F422" s="6">
        <v>99.6</v>
      </c>
      <c r="G422" s="7">
        <f>YEAR(A422)</f>
        <v>1991</v>
      </c>
      <c r="H422" s="7">
        <f>ROUND((MONTH(A422)+1)/3,0)</f>
        <v>1</v>
      </c>
      <c r="I422">
        <f t="shared" si="6"/>
        <v>7965</v>
      </c>
      <c r="P422" s="13">
        <v>66.828</v>
      </c>
    </row>
    <row r="423" spans="1:16" ht="12.75">
      <c r="A423" s="1">
        <v>33329</v>
      </c>
      <c r="B423" s="2">
        <v>140.9</v>
      </c>
      <c r="C423" s="7">
        <v>8439</v>
      </c>
      <c r="D423" s="7">
        <v>126548</v>
      </c>
      <c r="E423" s="10">
        <v>10.46</v>
      </c>
      <c r="F423" s="6">
        <v>98.9</v>
      </c>
      <c r="G423" s="7">
        <f>YEAR(A423)</f>
        <v>1991</v>
      </c>
      <c r="H423" s="7">
        <f>ROUND((MONTH(A423)+1)/3,0)</f>
        <v>2</v>
      </c>
      <c r="I423">
        <f t="shared" si="6"/>
        <v>7966</v>
      </c>
      <c r="P423" s="13">
        <v>66.961</v>
      </c>
    </row>
    <row r="424" spans="1:16" ht="12.75">
      <c r="A424" s="1">
        <v>33359</v>
      </c>
      <c r="B424" s="2">
        <v>141.3</v>
      </c>
      <c r="C424" s="7">
        <v>8736</v>
      </c>
      <c r="D424" s="7">
        <v>126176</v>
      </c>
      <c r="E424" s="10">
        <v>10.49</v>
      </c>
      <c r="F424" s="6">
        <v>98.8</v>
      </c>
      <c r="G424" s="7">
        <f>YEAR(A424)</f>
        <v>1991</v>
      </c>
      <c r="H424" s="7">
        <f>ROUND((MONTH(A424)+1)/3,0)</f>
        <v>2</v>
      </c>
      <c r="I424">
        <f t="shared" si="6"/>
        <v>7966</v>
      </c>
      <c r="P424" s="13">
        <v>67.229</v>
      </c>
    </row>
    <row r="425" spans="1:16" ht="12.75">
      <c r="A425" s="1">
        <v>33390</v>
      </c>
      <c r="B425" s="2">
        <v>141.8</v>
      </c>
      <c r="C425" s="7">
        <v>8692</v>
      </c>
      <c r="D425" s="7">
        <v>126331</v>
      </c>
      <c r="E425" s="10">
        <v>10.51</v>
      </c>
      <c r="F425" s="6">
        <v>98.3</v>
      </c>
      <c r="G425" s="7">
        <f>YEAR(A425)</f>
        <v>1991</v>
      </c>
      <c r="H425" s="7">
        <f>ROUND((MONTH(A425)+1)/3,0)</f>
        <v>2</v>
      </c>
      <c r="I425">
        <f t="shared" si="6"/>
        <v>7966</v>
      </c>
      <c r="P425" s="13">
        <v>67.374</v>
      </c>
    </row>
    <row r="426" spans="1:16" ht="12.75">
      <c r="A426" s="1">
        <v>33420</v>
      </c>
      <c r="B426" s="2">
        <v>142.3</v>
      </c>
      <c r="C426" s="7">
        <v>8586</v>
      </c>
      <c r="D426" s="7">
        <v>126154</v>
      </c>
      <c r="E426" s="10">
        <v>10.54</v>
      </c>
      <c r="F426" s="6">
        <v>97.8</v>
      </c>
      <c r="G426" s="7">
        <f>YEAR(A426)</f>
        <v>1991</v>
      </c>
      <c r="H426" s="7">
        <f>ROUND((MONTH(A426)+1)/3,0)</f>
        <v>3</v>
      </c>
      <c r="I426">
        <f t="shared" si="6"/>
        <v>7967</v>
      </c>
      <c r="P426" s="13">
        <v>67.579</v>
      </c>
    </row>
    <row r="427" spans="1:16" ht="12.75">
      <c r="A427" s="1">
        <v>33451</v>
      </c>
      <c r="B427" s="2">
        <v>142.9</v>
      </c>
      <c r="C427" s="7">
        <v>8666</v>
      </c>
      <c r="D427" s="7">
        <v>126150</v>
      </c>
      <c r="E427" s="10">
        <v>10.56</v>
      </c>
      <c r="F427" s="6">
        <v>97.8</v>
      </c>
      <c r="G427" s="7">
        <f>YEAR(A427)</f>
        <v>1991</v>
      </c>
      <c r="H427" s="7">
        <f>ROUND((MONTH(A427)+1)/3,0)</f>
        <v>3</v>
      </c>
      <c r="I427">
        <f t="shared" si="6"/>
        <v>7967</v>
      </c>
      <c r="P427" s="13">
        <v>67.765</v>
      </c>
    </row>
    <row r="428" spans="1:16" ht="12.75">
      <c r="A428" s="1">
        <v>33482</v>
      </c>
      <c r="B428" s="2">
        <v>143.4</v>
      </c>
      <c r="C428" s="7">
        <v>8722</v>
      </c>
      <c r="D428" s="7">
        <v>126650</v>
      </c>
      <c r="E428" s="10">
        <v>10.58</v>
      </c>
      <c r="F428" s="6">
        <v>98</v>
      </c>
      <c r="G428" s="7">
        <f>YEAR(A428)</f>
        <v>1991</v>
      </c>
      <c r="H428" s="7">
        <f>ROUND((MONTH(A428)+1)/3,0)</f>
        <v>3</v>
      </c>
      <c r="I428">
        <f t="shared" si="6"/>
        <v>7967</v>
      </c>
      <c r="P428" s="13">
        <v>68.036</v>
      </c>
    </row>
    <row r="429" spans="1:16" ht="12.75">
      <c r="A429" s="1">
        <v>33512</v>
      </c>
      <c r="B429" s="2">
        <v>143.7</v>
      </c>
      <c r="C429" s="7">
        <v>8842</v>
      </c>
      <c r="D429" s="7">
        <v>126642</v>
      </c>
      <c r="E429" s="10">
        <v>10.59</v>
      </c>
      <c r="F429" s="6">
        <v>98.5</v>
      </c>
      <c r="G429" s="7">
        <f>YEAR(A429)</f>
        <v>1991</v>
      </c>
      <c r="H429" s="7">
        <f>ROUND((MONTH(A429)+1)/3,0)</f>
        <v>4</v>
      </c>
      <c r="I429">
        <f t="shared" si="6"/>
        <v>7968</v>
      </c>
      <c r="P429" s="13">
        <v>68.186</v>
      </c>
    </row>
    <row r="430" spans="1:16" ht="12.75">
      <c r="A430" s="1">
        <v>33543</v>
      </c>
      <c r="B430" s="2">
        <v>144.2</v>
      </c>
      <c r="C430" s="7">
        <v>8931</v>
      </c>
      <c r="D430" s="7">
        <v>126701</v>
      </c>
      <c r="E430" s="10">
        <v>10.61</v>
      </c>
      <c r="F430" s="6">
        <v>98.7</v>
      </c>
      <c r="G430" s="7">
        <f>YEAR(A430)</f>
        <v>1991</v>
      </c>
      <c r="H430" s="7">
        <f>ROUND((MONTH(A430)+1)/3,0)</f>
        <v>4</v>
      </c>
      <c r="I430">
        <f t="shared" si="6"/>
        <v>7968</v>
      </c>
      <c r="P430" s="13">
        <v>68.313</v>
      </c>
    </row>
    <row r="431" spans="1:16" ht="12.75">
      <c r="A431" s="1">
        <v>33573</v>
      </c>
      <c r="B431" s="2">
        <v>144.7</v>
      </c>
      <c r="C431" s="7">
        <v>9198</v>
      </c>
      <c r="D431" s="7">
        <v>126664</v>
      </c>
      <c r="E431" s="10">
        <v>10.64</v>
      </c>
      <c r="F431" s="6">
        <v>99.1</v>
      </c>
      <c r="G431" s="7">
        <f>YEAR(A431)</f>
        <v>1991</v>
      </c>
      <c r="H431" s="7">
        <f>ROUND((MONTH(A431)+1)/3,0)</f>
        <v>4</v>
      </c>
      <c r="I431">
        <f t="shared" si="6"/>
        <v>7968</v>
      </c>
      <c r="P431" s="13">
        <v>68.482</v>
      </c>
    </row>
    <row r="432" spans="1:16" ht="12.75">
      <c r="A432" s="1">
        <v>33604</v>
      </c>
      <c r="B432" s="2">
        <v>145.1</v>
      </c>
      <c r="C432" s="7">
        <v>9283</v>
      </c>
      <c r="D432" s="7">
        <v>127261</v>
      </c>
      <c r="E432" s="10">
        <v>10.65</v>
      </c>
      <c r="F432" s="6">
        <v>99.8</v>
      </c>
      <c r="G432" s="7">
        <f>YEAR(A432)</f>
        <v>1992</v>
      </c>
      <c r="H432" s="7">
        <f>ROUND((MONTH(A432)+1)/3,0)</f>
        <v>1</v>
      </c>
      <c r="I432">
        <f t="shared" si="6"/>
        <v>7969</v>
      </c>
      <c r="P432" s="13">
        <v>68.667</v>
      </c>
    </row>
    <row r="433" spans="1:16" ht="12.75">
      <c r="A433" s="1">
        <v>33635</v>
      </c>
      <c r="B433" s="2">
        <v>145.4</v>
      </c>
      <c r="C433" s="7">
        <v>9454</v>
      </c>
      <c r="D433" s="7">
        <v>127207</v>
      </c>
      <c r="E433" s="10">
        <v>10.67</v>
      </c>
      <c r="F433" s="6">
        <v>100</v>
      </c>
      <c r="G433" s="7">
        <f>YEAR(A433)</f>
        <v>1992</v>
      </c>
      <c r="H433" s="7">
        <f>ROUND((MONTH(A433)+1)/3,0)</f>
        <v>1</v>
      </c>
      <c r="I433">
        <f t="shared" si="6"/>
        <v>7969</v>
      </c>
      <c r="P433" s="13">
        <v>68.854</v>
      </c>
    </row>
    <row r="434" spans="1:16" ht="12.75">
      <c r="A434" s="1">
        <v>33664</v>
      </c>
      <c r="B434" s="2">
        <v>145.9</v>
      </c>
      <c r="C434" s="7">
        <v>9460</v>
      </c>
      <c r="D434" s="7">
        <v>127604</v>
      </c>
      <c r="E434" s="10">
        <v>10.69</v>
      </c>
      <c r="F434" s="6">
        <v>99.8</v>
      </c>
      <c r="G434" s="7">
        <f>YEAR(A434)</f>
        <v>1992</v>
      </c>
      <c r="H434" s="7">
        <f>ROUND((MONTH(A434)+1)/3,0)</f>
        <v>1</v>
      </c>
      <c r="I434">
        <f t="shared" si="6"/>
        <v>7969</v>
      </c>
      <c r="P434" s="13">
        <v>69.026</v>
      </c>
    </row>
    <row r="435" spans="1:16" ht="12.75">
      <c r="A435" s="1">
        <v>33695</v>
      </c>
      <c r="B435" s="2">
        <v>146.3</v>
      </c>
      <c r="C435" s="7">
        <v>9415</v>
      </c>
      <c r="D435" s="7">
        <v>127841</v>
      </c>
      <c r="E435" s="10">
        <v>10.72</v>
      </c>
      <c r="F435" s="6">
        <v>99.1</v>
      </c>
      <c r="G435" s="7">
        <f>YEAR(A435)</f>
        <v>1992</v>
      </c>
      <c r="H435" s="7">
        <f>ROUND((MONTH(A435)+1)/3,0)</f>
        <v>2</v>
      </c>
      <c r="I435">
        <f t="shared" si="6"/>
        <v>7970</v>
      </c>
      <c r="P435" s="13">
        <v>69.252</v>
      </c>
    </row>
    <row r="436" spans="1:16" ht="12.75">
      <c r="A436" s="1">
        <v>33725</v>
      </c>
      <c r="B436" s="2">
        <v>146.8</v>
      </c>
      <c r="C436" s="7">
        <v>9744</v>
      </c>
      <c r="D436" s="7">
        <v>128119</v>
      </c>
      <c r="E436" s="10">
        <v>10.74</v>
      </c>
      <c r="F436" s="6">
        <v>99</v>
      </c>
      <c r="G436" s="7">
        <f>YEAR(A436)</f>
        <v>1992</v>
      </c>
      <c r="H436" s="7">
        <f>ROUND((MONTH(A436)+1)/3,0)</f>
        <v>2</v>
      </c>
      <c r="I436">
        <f t="shared" si="6"/>
        <v>7970</v>
      </c>
      <c r="P436" s="13">
        <v>69.35</v>
      </c>
    </row>
    <row r="437" spans="1:16" ht="12.75">
      <c r="A437" s="1">
        <v>33756</v>
      </c>
      <c r="B437" s="2">
        <v>147.1</v>
      </c>
      <c r="C437" s="7">
        <v>10040</v>
      </c>
      <c r="D437" s="7">
        <v>128459</v>
      </c>
      <c r="E437" s="10">
        <v>10.77</v>
      </c>
      <c r="F437" s="6">
        <v>99.5</v>
      </c>
      <c r="G437" s="7">
        <f>YEAR(A437)</f>
        <v>1992</v>
      </c>
      <c r="H437" s="7">
        <f>ROUND((MONTH(A437)+1)/3,0)</f>
        <v>2</v>
      </c>
      <c r="I437">
        <f t="shared" si="6"/>
        <v>7970</v>
      </c>
      <c r="P437" s="13">
        <v>69.404</v>
      </c>
    </row>
    <row r="438" spans="1:16" ht="12.75">
      <c r="A438" s="1">
        <v>33786</v>
      </c>
      <c r="B438" s="2">
        <v>147.6</v>
      </c>
      <c r="C438" s="7">
        <v>9850</v>
      </c>
      <c r="D438" s="7">
        <v>128563</v>
      </c>
      <c r="E438" s="10">
        <v>10.79</v>
      </c>
      <c r="F438" s="6">
        <v>99.9</v>
      </c>
      <c r="G438" s="7">
        <f>YEAR(A438)</f>
        <v>1992</v>
      </c>
      <c r="H438" s="7">
        <f>ROUND((MONTH(A438)+1)/3,0)</f>
        <v>3</v>
      </c>
      <c r="I438">
        <f t="shared" si="6"/>
        <v>7971</v>
      </c>
      <c r="P438" s="13">
        <v>69.666</v>
      </c>
    </row>
    <row r="439" spans="1:16" ht="12.75">
      <c r="A439" s="1">
        <v>33817</v>
      </c>
      <c r="B439" s="2">
        <v>147.9</v>
      </c>
      <c r="C439" s="7">
        <v>9787</v>
      </c>
      <c r="D439" s="7">
        <v>128613</v>
      </c>
      <c r="E439" s="10">
        <v>10.82</v>
      </c>
      <c r="F439" s="6">
        <v>100.3</v>
      </c>
      <c r="G439" s="7">
        <f>YEAR(A439)</f>
        <v>1992</v>
      </c>
      <c r="H439" s="7">
        <f>ROUND((MONTH(A439)+1)/3,0)</f>
        <v>3</v>
      </c>
      <c r="I439">
        <f t="shared" si="6"/>
        <v>7971</v>
      </c>
      <c r="P439" s="13">
        <v>69.73</v>
      </c>
    </row>
    <row r="440" spans="1:16" ht="12.75">
      <c r="A440" s="1">
        <v>33848</v>
      </c>
      <c r="B440" s="2">
        <v>148.1</v>
      </c>
      <c r="C440" s="7">
        <v>9781</v>
      </c>
      <c r="D440" s="7">
        <v>128501</v>
      </c>
      <c r="E440" s="10">
        <v>10.82</v>
      </c>
      <c r="F440" s="6">
        <v>100.7</v>
      </c>
      <c r="G440" s="7">
        <f>YEAR(A440)</f>
        <v>1992</v>
      </c>
      <c r="H440" s="7">
        <f>ROUND((MONTH(A440)+1)/3,0)</f>
        <v>3</v>
      </c>
      <c r="I440">
        <f t="shared" si="6"/>
        <v>7971</v>
      </c>
      <c r="P440" s="13">
        <v>69.843</v>
      </c>
    </row>
    <row r="441" spans="1:16" ht="12.75">
      <c r="A441" s="1">
        <v>33878</v>
      </c>
      <c r="B441" s="2">
        <v>148.8</v>
      </c>
      <c r="C441" s="7">
        <v>9398</v>
      </c>
      <c r="D441" s="7">
        <v>128026</v>
      </c>
      <c r="E441" s="10">
        <v>10.86</v>
      </c>
      <c r="F441" s="6">
        <v>101.2</v>
      </c>
      <c r="G441" s="7">
        <f>YEAR(A441)</f>
        <v>1992</v>
      </c>
      <c r="H441" s="7">
        <f>ROUND((MONTH(A441)+1)/3,0)</f>
        <v>4</v>
      </c>
      <c r="I441">
        <f t="shared" si="6"/>
        <v>7972</v>
      </c>
      <c r="P441" s="13">
        <v>70.112</v>
      </c>
    </row>
    <row r="442" spans="1:16" ht="12.75">
      <c r="A442" s="1">
        <v>33909</v>
      </c>
      <c r="B442" s="2">
        <v>149.2</v>
      </c>
      <c r="C442" s="7">
        <v>9565</v>
      </c>
      <c r="D442" s="7">
        <v>128441</v>
      </c>
      <c r="E442" s="10">
        <v>10.87</v>
      </c>
      <c r="F442" s="6">
        <v>100.9</v>
      </c>
      <c r="G442" s="7">
        <f>YEAR(A442)</f>
        <v>1992</v>
      </c>
      <c r="H442" s="7">
        <f>ROUND((MONTH(A442)+1)/3,0)</f>
        <v>4</v>
      </c>
      <c r="I442">
        <f t="shared" si="6"/>
        <v>7972</v>
      </c>
      <c r="P442" s="13">
        <v>70.265</v>
      </c>
    </row>
    <row r="443" spans="1:16" ht="12.75">
      <c r="A443" s="1">
        <v>33939</v>
      </c>
      <c r="B443" s="2">
        <v>149.6</v>
      </c>
      <c r="C443" s="7">
        <v>9557</v>
      </c>
      <c r="D443" s="7">
        <v>128554</v>
      </c>
      <c r="E443" s="10">
        <v>10.9</v>
      </c>
      <c r="F443" s="6">
        <v>99.9</v>
      </c>
      <c r="G443" s="7">
        <f>YEAR(A443)</f>
        <v>1992</v>
      </c>
      <c r="H443" s="7">
        <f>ROUND((MONTH(A443)+1)/3,0)</f>
        <v>4</v>
      </c>
      <c r="I443">
        <f t="shared" si="6"/>
        <v>7972</v>
      </c>
      <c r="P443" s="13">
        <v>70.395</v>
      </c>
    </row>
    <row r="444" spans="1:16" ht="12.75">
      <c r="A444" s="1">
        <v>33970</v>
      </c>
      <c r="B444" s="2">
        <v>150.1</v>
      </c>
      <c r="C444" s="7">
        <v>9325</v>
      </c>
      <c r="D444" s="7">
        <v>128400</v>
      </c>
      <c r="E444" s="10">
        <v>10.93</v>
      </c>
      <c r="F444" s="6">
        <v>99.9</v>
      </c>
      <c r="G444" s="7">
        <f>YEAR(A444)</f>
        <v>1993</v>
      </c>
      <c r="H444" s="7">
        <f>ROUND((MONTH(A444)+1)/3,0)</f>
        <v>1</v>
      </c>
      <c r="I444">
        <f t="shared" si="6"/>
        <v>7973</v>
      </c>
      <c r="P444" s="13">
        <v>70.6</v>
      </c>
    </row>
    <row r="445" spans="1:16" ht="12.75">
      <c r="A445" s="1">
        <v>34001</v>
      </c>
      <c r="B445" s="2">
        <v>150.6</v>
      </c>
      <c r="C445" s="7">
        <v>9183</v>
      </c>
      <c r="D445" s="7">
        <v>128458</v>
      </c>
      <c r="E445" s="10">
        <v>10.95</v>
      </c>
      <c r="F445" s="6">
        <v>99.7</v>
      </c>
      <c r="G445" s="7">
        <f>YEAR(A445)</f>
        <v>1993</v>
      </c>
      <c r="H445" s="7">
        <f>ROUND((MONTH(A445)+1)/3,0)</f>
        <v>1</v>
      </c>
      <c r="I445">
        <f t="shared" si="6"/>
        <v>7973</v>
      </c>
      <c r="P445" s="13">
        <v>70.735</v>
      </c>
    </row>
    <row r="446" spans="1:16" ht="12.75">
      <c r="A446" s="1">
        <v>34029</v>
      </c>
      <c r="B446" s="2">
        <v>150.8</v>
      </c>
      <c r="C446" s="7">
        <v>9056</v>
      </c>
      <c r="D446" s="7">
        <v>128598</v>
      </c>
      <c r="E446" s="10">
        <v>10.99</v>
      </c>
      <c r="F446" s="6">
        <v>99.9</v>
      </c>
      <c r="G446" s="7">
        <f>YEAR(A446)</f>
        <v>1993</v>
      </c>
      <c r="H446" s="7">
        <f>ROUND((MONTH(A446)+1)/3,0)</f>
        <v>1</v>
      </c>
      <c r="I446">
        <f t="shared" si="6"/>
        <v>7973</v>
      </c>
      <c r="P446" s="13">
        <v>70.889</v>
      </c>
    </row>
    <row r="447" spans="1:16" ht="12.75">
      <c r="A447" s="1">
        <v>34060</v>
      </c>
      <c r="B447" s="2">
        <v>151.4</v>
      </c>
      <c r="C447" s="7">
        <v>9110</v>
      </c>
      <c r="D447" s="7">
        <v>128584</v>
      </c>
      <c r="E447" s="10">
        <v>10.99</v>
      </c>
      <c r="F447" s="6">
        <v>100.2</v>
      </c>
      <c r="G447" s="7">
        <f>YEAR(A447)</f>
        <v>1993</v>
      </c>
      <c r="H447" s="7">
        <f>ROUND((MONTH(A447)+1)/3,0)</f>
        <v>2</v>
      </c>
      <c r="I447">
        <f t="shared" si="6"/>
        <v>7974</v>
      </c>
      <c r="P447" s="13">
        <v>71.095</v>
      </c>
    </row>
    <row r="448" spans="1:16" ht="12.75">
      <c r="A448" s="1">
        <v>34090</v>
      </c>
      <c r="B448" s="2">
        <v>151.8</v>
      </c>
      <c r="C448" s="7">
        <v>9149</v>
      </c>
      <c r="D448" s="7">
        <v>129264</v>
      </c>
      <c r="E448" s="10">
        <v>11.02</v>
      </c>
      <c r="F448" s="6">
        <v>100.6</v>
      </c>
      <c r="G448" s="7">
        <f>YEAR(A448)</f>
        <v>1993</v>
      </c>
      <c r="H448" s="7">
        <f>ROUND((MONTH(A448)+1)/3,0)</f>
        <v>2</v>
      </c>
      <c r="I448">
        <f t="shared" si="6"/>
        <v>7974</v>
      </c>
      <c r="P448" s="13">
        <v>71.336</v>
      </c>
    </row>
    <row r="449" spans="1:16" ht="12.75">
      <c r="A449" s="1">
        <v>34121</v>
      </c>
      <c r="B449" s="2">
        <v>152.1</v>
      </c>
      <c r="C449" s="7">
        <v>9121</v>
      </c>
      <c r="D449" s="7">
        <v>129411</v>
      </c>
      <c r="E449" s="10">
        <v>11.03</v>
      </c>
      <c r="F449" s="6">
        <v>100.5</v>
      </c>
      <c r="G449" s="7">
        <f>YEAR(A449)</f>
        <v>1993</v>
      </c>
      <c r="H449" s="7">
        <f>ROUND((MONTH(A449)+1)/3,0)</f>
        <v>2</v>
      </c>
      <c r="I449">
        <f t="shared" si="6"/>
        <v>7974</v>
      </c>
      <c r="P449" s="13">
        <v>71.404</v>
      </c>
    </row>
    <row r="450" spans="1:16" ht="12.75">
      <c r="A450" s="1">
        <v>34151</v>
      </c>
      <c r="B450" s="2">
        <v>152.3</v>
      </c>
      <c r="C450" s="7">
        <v>8930</v>
      </c>
      <c r="D450" s="7">
        <v>129397</v>
      </c>
      <c r="E450" s="10">
        <v>11.05</v>
      </c>
      <c r="F450" s="6">
        <v>100.7</v>
      </c>
      <c r="G450" s="7">
        <f>YEAR(A450)</f>
        <v>1993</v>
      </c>
      <c r="H450" s="7">
        <f>ROUND((MONTH(A450)+1)/3,0)</f>
        <v>3</v>
      </c>
      <c r="I450">
        <f t="shared" si="6"/>
        <v>7975</v>
      </c>
      <c r="P450" s="13">
        <v>71.552</v>
      </c>
    </row>
    <row r="451" spans="1:16" ht="12.75">
      <c r="A451" s="1">
        <v>34182</v>
      </c>
      <c r="B451" s="2">
        <v>152.8</v>
      </c>
      <c r="C451" s="7">
        <v>8763</v>
      </c>
      <c r="D451" s="7">
        <v>129619</v>
      </c>
      <c r="E451" s="10">
        <v>11.07</v>
      </c>
      <c r="F451" s="6">
        <v>100.8</v>
      </c>
      <c r="G451" s="7">
        <f>YEAR(A451)</f>
        <v>1993</v>
      </c>
      <c r="H451" s="7">
        <f>ROUND((MONTH(A451)+1)/3,0)</f>
        <v>3</v>
      </c>
      <c r="I451">
        <f t="shared" si="6"/>
        <v>7975</v>
      </c>
      <c r="P451" s="13">
        <v>71.686</v>
      </c>
    </row>
    <row r="452" spans="1:16" ht="12.75">
      <c r="A452" s="1">
        <v>34213</v>
      </c>
      <c r="B452" s="2">
        <v>152.9</v>
      </c>
      <c r="C452" s="7">
        <v>8714</v>
      </c>
      <c r="D452" s="7">
        <v>129268</v>
      </c>
      <c r="E452" s="10">
        <v>11.1</v>
      </c>
      <c r="F452" s="6">
        <v>100.9</v>
      </c>
      <c r="G452" s="7">
        <f>YEAR(A452)</f>
        <v>1993</v>
      </c>
      <c r="H452" s="7">
        <f>ROUND((MONTH(A452)+1)/3,0)</f>
        <v>3</v>
      </c>
      <c r="I452">
        <f t="shared" si="6"/>
        <v>7975</v>
      </c>
      <c r="P452" s="13">
        <v>71.793</v>
      </c>
    </row>
    <row r="453" spans="1:16" ht="12.75">
      <c r="A453" s="1">
        <v>34243</v>
      </c>
      <c r="B453" s="2">
        <v>153.4</v>
      </c>
      <c r="C453" s="7">
        <v>8750</v>
      </c>
      <c r="D453" s="7">
        <v>129573</v>
      </c>
      <c r="E453" s="10">
        <v>11.13</v>
      </c>
      <c r="F453" s="6">
        <v>101.4</v>
      </c>
      <c r="G453" s="7">
        <f>YEAR(A453)</f>
        <v>1993</v>
      </c>
      <c r="H453" s="7">
        <f>ROUND((MONTH(A453)+1)/3,0)</f>
        <v>4</v>
      </c>
      <c r="I453">
        <f t="shared" si="6"/>
        <v>7976</v>
      </c>
      <c r="P453" s="13">
        <v>71.912</v>
      </c>
    </row>
    <row r="454" spans="1:16" ht="12.75">
      <c r="A454" s="1">
        <v>34274</v>
      </c>
      <c r="B454" s="2">
        <v>153.9</v>
      </c>
      <c r="C454" s="7">
        <v>8542</v>
      </c>
      <c r="D454" s="7">
        <v>129711</v>
      </c>
      <c r="E454" s="10">
        <v>11.15</v>
      </c>
      <c r="F454" s="6">
        <v>101.3</v>
      </c>
      <c r="G454" s="7">
        <f>YEAR(A454)</f>
        <v>1993</v>
      </c>
      <c r="H454" s="7">
        <f>ROUND((MONTH(A454)+1)/3,0)</f>
        <v>4</v>
      </c>
      <c r="I454">
        <f t="shared" si="6"/>
        <v>7976</v>
      </c>
      <c r="P454" s="13">
        <v>72.097</v>
      </c>
    </row>
    <row r="455" spans="1:16" ht="12.75">
      <c r="A455" s="1">
        <v>34304</v>
      </c>
      <c r="B455" s="2">
        <v>154.3</v>
      </c>
      <c r="C455" s="7">
        <v>8477</v>
      </c>
      <c r="D455" s="7">
        <v>129941</v>
      </c>
      <c r="E455" s="10">
        <v>11.18</v>
      </c>
      <c r="F455" s="6">
        <v>101.3</v>
      </c>
      <c r="G455" s="7">
        <f>YEAR(A455)</f>
        <v>1993</v>
      </c>
      <c r="H455" s="7">
        <f>ROUND((MONTH(A455)+1)/3,0)</f>
        <v>4</v>
      </c>
      <c r="I455">
        <f t="shared" si="6"/>
        <v>7976</v>
      </c>
      <c r="P455" s="13">
        <v>72.129</v>
      </c>
    </row>
    <row r="456" spans="1:16" ht="12.75">
      <c r="A456" s="1">
        <v>34335</v>
      </c>
      <c r="B456" s="2">
        <v>154.5</v>
      </c>
      <c r="C456" s="7">
        <v>8630</v>
      </c>
      <c r="D456" s="7">
        <v>130596</v>
      </c>
      <c r="E456" s="10">
        <v>11.21</v>
      </c>
      <c r="F456" s="6">
        <v>101.6</v>
      </c>
      <c r="G456" s="7">
        <f>YEAR(A456)</f>
        <v>1994</v>
      </c>
      <c r="H456" s="7">
        <f>ROUND((MONTH(A456)+1)/3,0)</f>
        <v>1</v>
      </c>
      <c r="I456">
        <f t="shared" si="6"/>
        <v>7977</v>
      </c>
      <c r="P456" s="13">
        <v>72.186</v>
      </c>
    </row>
    <row r="457" spans="1:16" ht="12.75">
      <c r="A457" s="1">
        <v>34366</v>
      </c>
      <c r="B457" s="2">
        <v>154.8</v>
      </c>
      <c r="C457" s="7">
        <v>8583</v>
      </c>
      <c r="D457" s="7">
        <v>130669</v>
      </c>
      <c r="E457" s="10">
        <v>11.25</v>
      </c>
      <c r="F457" s="6">
        <v>101.5</v>
      </c>
      <c r="G457" s="7">
        <f>YEAR(A457)</f>
        <v>1994</v>
      </c>
      <c r="H457" s="7">
        <f>ROUND((MONTH(A457)+1)/3,0)</f>
        <v>1</v>
      </c>
      <c r="I457">
        <f t="shared" si="6"/>
        <v>7977</v>
      </c>
      <c r="P457" s="13">
        <v>72.342</v>
      </c>
    </row>
    <row r="458" spans="1:16" ht="12.75">
      <c r="A458" s="1">
        <v>34394</v>
      </c>
      <c r="B458" s="2">
        <v>155.3</v>
      </c>
      <c r="C458" s="7">
        <v>8470</v>
      </c>
      <c r="D458" s="7">
        <v>130400</v>
      </c>
      <c r="E458" s="10">
        <v>11.25</v>
      </c>
      <c r="F458" s="6">
        <v>101.8</v>
      </c>
      <c r="G458" s="7">
        <f>YEAR(A458)</f>
        <v>1994</v>
      </c>
      <c r="H458" s="7">
        <f>ROUND((MONTH(A458)+1)/3,0)</f>
        <v>1</v>
      </c>
      <c r="I458">
        <f t="shared" si="6"/>
        <v>7977</v>
      </c>
      <c r="P458" s="13">
        <v>72.589</v>
      </c>
    </row>
    <row r="459" spans="1:16" ht="12.75">
      <c r="A459" s="1">
        <v>34425</v>
      </c>
      <c r="B459" s="2">
        <v>155.5</v>
      </c>
      <c r="C459" s="7">
        <v>8331</v>
      </c>
      <c r="D459" s="7">
        <v>130621</v>
      </c>
      <c r="E459" s="10">
        <v>11.27</v>
      </c>
      <c r="F459" s="6">
        <v>102.1</v>
      </c>
      <c r="G459" s="7">
        <f>YEAR(A459)</f>
        <v>1994</v>
      </c>
      <c r="H459" s="7">
        <f>ROUND((MONTH(A459)+1)/3,0)</f>
        <v>2</v>
      </c>
      <c r="I459">
        <f t="shared" si="6"/>
        <v>7978</v>
      </c>
      <c r="P459" s="13">
        <v>72.698</v>
      </c>
    </row>
    <row r="460" spans="1:16" ht="12.75">
      <c r="A460" s="1">
        <v>34455</v>
      </c>
      <c r="B460" s="2">
        <v>155.9</v>
      </c>
      <c r="C460" s="7">
        <v>7915</v>
      </c>
      <c r="D460" s="7">
        <v>130779</v>
      </c>
      <c r="E460" s="10">
        <v>11.29</v>
      </c>
      <c r="F460" s="6">
        <v>102.3</v>
      </c>
      <c r="G460" s="7">
        <f>YEAR(A460)</f>
        <v>1994</v>
      </c>
      <c r="H460" s="7">
        <f>ROUND((MONTH(A460)+1)/3,0)</f>
        <v>2</v>
      </c>
      <c r="I460">
        <f t="shared" si="6"/>
        <v>7978</v>
      </c>
      <c r="P460" s="13">
        <v>72.86</v>
      </c>
    </row>
    <row r="461" spans="1:16" ht="12.75">
      <c r="A461" s="1">
        <v>34486</v>
      </c>
      <c r="B461" s="2">
        <v>156.4</v>
      </c>
      <c r="C461" s="7">
        <v>7927</v>
      </c>
      <c r="D461" s="7">
        <v>130561</v>
      </c>
      <c r="E461" s="10">
        <v>11.31</v>
      </c>
      <c r="F461" s="6">
        <v>102.6</v>
      </c>
      <c r="G461" s="7">
        <f>YEAR(A461)</f>
        <v>1994</v>
      </c>
      <c r="H461" s="7">
        <f>ROUND((MONTH(A461)+1)/3,0)</f>
        <v>2</v>
      </c>
      <c r="I461">
        <f aca="true" t="shared" si="7" ref="I461:I524">G461*4+H461</f>
        <v>7978</v>
      </c>
      <c r="P461" s="13">
        <v>73.021</v>
      </c>
    </row>
    <row r="462" spans="1:16" ht="12.75">
      <c r="A462" s="1">
        <v>34516</v>
      </c>
      <c r="B462" s="2">
        <v>156.7</v>
      </c>
      <c r="C462" s="7">
        <v>7946</v>
      </c>
      <c r="D462" s="7">
        <v>130652</v>
      </c>
      <c r="E462" s="10">
        <v>11.34</v>
      </c>
      <c r="F462" s="6">
        <v>103.1</v>
      </c>
      <c r="G462" s="7">
        <f>YEAR(A462)</f>
        <v>1994</v>
      </c>
      <c r="H462" s="7">
        <f>ROUND((MONTH(A462)+1)/3,0)</f>
        <v>3</v>
      </c>
      <c r="I462">
        <f t="shared" si="7"/>
        <v>7979</v>
      </c>
      <c r="P462" s="13">
        <v>73.175</v>
      </c>
    </row>
    <row r="463" spans="1:16" ht="12.75">
      <c r="A463" s="1">
        <v>34547</v>
      </c>
      <c r="B463" s="2">
        <v>157.1</v>
      </c>
      <c r="C463" s="7">
        <v>7933</v>
      </c>
      <c r="D463" s="7">
        <v>131275</v>
      </c>
      <c r="E463" s="10">
        <v>11.36</v>
      </c>
      <c r="F463" s="6">
        <v>103.8</v>
      </c>
      <c r="G463" s="7">
        <f>YEAR(A463)</f>
        <v>1994</v>
      </c>
      <c r="H463" s="7">
        <f>ROUND((MONTH(A463)+1)/3,0)</f>
        <v>3</v>
      </c>
      <c r="I463">
        <f t="shared" si="7"/>
        <v>7979</v>
      </c>
      <c r="P463" s="13">
        <v>73.257</v>
      </c>
    </row>
    <row r="464" spans="1:16" ht="12.75">
      <c r="A464" s="1">
        <v>34578</v>
      </c>
      <c r="B464" s="2">
        <v>157.5</v>
      </c>
      <c r="C464" s="7">
        <v>7734</v>
      </c>
      <c r="D464" s="7">
        <v>131421</v>
      </c>
      <c r="E464" s="10">
        <v>11.39</v>
      </c>
      <c r="F464" s="6">
        <v>104.1</v>
      </c>
      <c r="G464" s="7">
        <f>YEAR(A464)</f>
        <v>1994</v>
      </c>
      <c r="H464" s="7">
        <f>ROUND((MONTH(A464)+1)/3,0)</f>
        <v>3</v>
      </c>
      <c r="I464">
        <f t="shared" si="7"/>
        <v>7979</v>
      </c>
      <c r="P464" s="13">
        <v>73.368</v>
      </c>
    </row>
    <row r="465" spans="1:16" ht="12.75">
      <c r="A465" s="1">
        <v>34608</v>
      </c>
      <c r="B465" s="2">
        <v>157.8</v>
      </c>
      <c r="C465" s="7">
        <v>7632</v>
      </c>
      <c r="D465" s="7">
        <v>131744</v>
      </c>
      <c r="E465" s="10">
        <v>11.42</v>
      </c>
      <c r="F465" s="6">
        <v>104.8</v>
      </c>
      <c r="G465" s="7">
        <f>YEAR(A465)</f>
        <v>1994</v>
      </c>
      <c r="H465" s="7">
        <f>ROUND((MONTH(A465)+1)/3,0)</f>
        <v>4</v>
      </c>
      <c r="I465">
        <f t="shared" si="7"/>
        <v>7980</v>
      </c>
      <c r="P465" s="13">
        <v>73.54</v>
      </c>
    </row>
    <row r="466" spans="1:16" ht="12.75">
      <c r="A466" s="1">
        <v>34639</v>
      </c>
      <c r="B466" s="2">
        <v>158.2</v>
      </c>
      <c r="C466" s="7">
        <v>7375</v>
      </c>
      <c r="D466" s="7">
        <v>131891</v>
      </c>
      <c r="E466" s="10">
        <v>11.45</v>
      </c>
      <c r="F466" s="6">
        <v>105.1</v>
      </c>
      <c r="G466" s="7">
        <f>YEAR(A466)</f>
        <v>1994</v>
      </c>
      <c r="H466" s="7">
        <f>ROUND((MONTH(A466)+1)/3,0)</f>
        <v>4</v>
      </c>
      <c r="I466">
        <f t="shared" si="7"/>
        <v>7980</v>
      </c>
      <c r="P466" s="13">
        <v>73.675</v>
      </c>
    </row>
    <row r="467" spans="1:16" ht="12.75">
      <c r="A467" s="1">
        <v>34669</v>
      </c>
      <c r="B467" s="2">
        <v>158.3</v>
      </c>
      <c r="C467" s="7">
        <v>7230</v>
      </c>
      <c r="D467" s="7">
        <v>131951</v>
      </c>
      <c r="E467" s="10">
        <v>11.47</v>
      </c>
      <c r="F467" s="6">
        <v>105.2</v>
      </c>
      <c r="G467" s="7">
        <f>YEAR(A467)</f>
        <v>1994</v>
      </c>
      <c r="H467" s="7">
        <f>ROUND((MONTH(A467)+1)/3,0)</f>
        <v>4</v>
      </c>
      <c r="I467">
        <f t="shared" si="7"/>
        <v>7980</v>
      </c>
      <c r="P467" s="13">
        <v>73.7</v>
      </c>
    </row>
    <row r="468" spans="1:16" ht="12.75">
      <c r="A468" s="1">
        <v>34700</v>
      </c>
      <c r="B468" s="2">
        <v>159</v>
      </c>
      <c r="C468" s="7">
        <v>7375</v>
      </c>
      <c r="D468" s="7">
        <v>132038</v>
      </c>
      <c r="E468" s="10">
        <v>11.48</v>
      </c>
      <c r="F468" s="6">
        <v>105.5</v>
      </c>
      <c r="G468" s="7">
        <f>YEAR(A468)</f>
        <v>1995</v>
      </c>
      <c r="H468" s="7">
        <f>ROUND((MONTH(A468)+1)/3,0)</f>
        <v>1</v>
      </c>
      <c r="I468">
        <f t="shared" si="7"/>
        <v>7981</v>
      </c>
      <c r="P468" s="13">
        <v>73.883</v>
      </c>
    </row>
    <row r="469" spans="1:16" ht="12.75">
      <c r="A469" s="1">
        <v>34731</v>
      </c>
      <c r="B469" s="2">
        <v>159.4</v>
      </c>
      <c r="C469" s="7">
        <v>7187</v>
      </c>
      <c r="D469" s="7">
        <v>132115</v>
      </c>
      <c r="E469" s="10">
        <v>11.53</v>
      </c>
      <c r="F469" s="6">
        <v>105.9</v>
      </c>
      <c r="G469" s="7">
        <f>YEAR(A469)</f>
        <v>1995</v>
      </c>
      <c r="H469" s="7">
        <f>ROUND((MONTH(A469)+1)/3,0)</f>
        <v>1</v>
      </c>
      <c r="I469">
        <f t="shared" si="7"/>
        <v>7981</v>
      </c>
      <c r="P469" s="13">
        <v>74.004</v>
      </c>
    </row>
    <row r="470" spans="1:16" ht="12.75">
      <c r="A470" s="1">
        <v>34759</v>
      </c>
      <c r="B470" s="2">
        <v>159.9</v>
      </c>
      <c r="C470" s="7">
        <v>7153</v>
      </c>
      <c r="D470" s="7">
        <v>132108</v>
      </c>
      <c r="E470" s="10">
        <v>11.55</v>
      </c>
      <c r="F470" s="6">
        <v>106.4</v>
      </c>
      <c r="G470" s="7">
        <f>YEAR(A470)</f>
        <v>1995</v>
      </c>
      <c r="H470" s="7">
        <f>ROUND((MONTH(A470)+1)/3,0)</f>
        <v>1</v>
      </c>
      <c r="I470">
        <f t="shared" si="7"/>
        <v>7981</v>
      </c>
      <c r="P470" s="13">
        <v>74.186</v>
      </c>
    </row>
    <row r="471" spans="1:16" ht="12.75">
      <c r="A471" s="1">
        <v>34790</v>
      </c>
      <c r="B471" s="2">
        <v>160.4</v>
      </c>
      <c r="C471" s="7">
        <v>7645</v>
      </c>
      <c r="D471" s="7">
        <v>132590</v>
      </c>
      <c r="E471" s="10">
        <v>11.56</v>
      </c>
      <c r="F471" s="6">
        <v>107</v>
      </c>
      <c r="G471" s="7">
        <f>YEAR(A471)</f>
        <v>1995</v>
      </c>
      <c r="H471" s="7">
        <f>ROUND((MONTH(A471)+1)/3,0)</f>
        <v>2</v>
      </c>
      <c r="I471">
        <f t="shared" si="7"/>
        <v>7982</v>
      </c>
      <c r="P471" s="13">
        <v>74.358</v>
      </c>
    </row>
    <row r="472" spans="1:16" ht="12.75">
      <c r="A472" s="1">
        <v>34820</v>
      </c>
      <c r="B472" s="2">
        <v>160.7</v>
      </c>
      <c r="C472" s="7">
        <v>7430</v>
      </c>
      <c r="D472" s="7">
        <v>131851</v>
      </c>
      <c r="E472" s="10">
        <v>11.59</v>
      </c>
      <c r="F472" s="6">
        <v>107.7</v>
      </c>
      <c r="G472" s="7">
        <f>YEAR(A472)</f>
        <v>1995</v>
      </c>
      <c r="H472" s="7">
        <f>ROUND((MONTH(A472)+1)/3,0)</f>
        <v>2</v>
      </c>
      <c r="I472">
        <f t="shared" si="7"/>
        <v>7982</v>
      </c>
      <c r="P472" s="13">
        <v>74.485</v>
      </c>
    </row>
    <row r="473" spans="1:16" ht="12.75">
      <c r="A473" s="1">
        <v>34851</v>
      </c>
      <c r="B473" s="2">
        <v>161.1</v>
      </c>
      <c r="C473" s="7">
        <v>7427</v>
      </c>
      <c r="D473" s="7">
        <v>131949</v>
      </c>
      <c r="E473" s="10">
        <v>11.63</v>
      </c>
      <c r="F473" s="6">
        <v>107.6</v>
      </c>
      <c r="G473" s="7">
        <f>YEAR(A473)</f>
        <v>1995</v>
      </c>
      <c r="H473" s="7">
        <f>ROUND((MONTH(A473)+1)/3,0)</f>
        <v>2</v>
      </c>
      <c r="I473">
        <f t="shared" si="7"/>
        <v>7982</v>
      </c>
      <c r="P473" s="13">
        <v>74.549</v>
      </c>
    </row>
    <row r="474" spans="1:16" ht="12.75">
      <c r="A474" s="1">
        <v>34881</v>
      </c>
      <c r="B474" s="2">
        <v>161.4</v>
      </c>
      <c r="C474" s="7">
        <v>7527</v>
      </c>
      <c r="D474" s="7">
        <v>132343</v>
      </c>
      <c r="E474" s="10">
        <v>11.67</v>
      </c>
      <c r="F474" s="6">
        <v>108</v>
      </c>
      <c r="G474" s="7">
        <f>YEAR(A474)</f>
        <v>1995</v>
      </c>
      <c r="H474" s="7">
        <f>ROUND((MONTH(A474)+1)/3,0)</f>
        <v>3</v>
      </c>
      <c r="I474">
        <f t="shared" si="7"/>
        <v>7983</v>
      </c>
      <c r="P474" s="13">
        <v>74.667</v>
      </c>
    </row>
    <row r="475" spans="1:16" ht="12.75">
      <c r="A475" s="1">
        <v>34912</v>
      </c>
      <c r="B475" s="2">
        <v>161.8</v>
      </c>
      <c r="C475" s="7">
        <v>7484</v>
      </c>
      <c r="D475" s="7">
        <v>132336</v>
      </c>
      <c r="E475" s="10">
        <v>11.69</v>
      </c>
      <c r="F475" s="6">
        <v>108</v>
      </c>
      <c r="G475" s="7">
        <f>YEAR(A475)</f>
        <v>1995</v>
      </c>
      <c r="H475" s="7">
        <f>ROUND((MONTH(A475)+1)/3,0)</f>
        <v>3</v>
      </c>
      <c r="I475">
        <f t="shared" si="7"/>
        <v>7983</v>
      </c>
      <c r="P475" s="13">
        <v>74.846</v>
      </c>
    </row>
    <row r="476" spans="1:16" ht="12.75">
      <c r="A476" s="1">
        <v>34943</v>
      </c>
      <c r="B476" s="2">
        <v>162.2</v>
      </c>
      <c r="C476" s="7">
        <v>7478</v>
      </c>
      <c r="D476" s="7">
        <v>132611</v>
      </c>
      <c r="E476" s="10">
        <v>11.73</v>
      </c>
      <c r="F476" s="6">
        <v>107.8</v>
      </c>
      <c r="G476" s="7">
        <f>YEAR(A476)</f>
        <v>1995</v>
      </c>
      <c r="H476" s="7">
        <f>ROUND((MONTH(A476)+1)/3,0)</f>
        <v>3</v>
      </c>
      <c r="I476">
        <f t="shared" si="7"/>
        <v>7983</v>
      </c>
      <c r="P476" s="13">
        <v>74.945</v>
      </c>
    </row>
    <row r="477" spans="1:16" ht="12.75">
      <c r="A477" s="1">
        <v>34973</v>
      </c>
      <c r="B477" s="2">
        <v>162.7</v>
      </c>
      <c r="C477" s="7">
        <v>7328</v>
      </c>
      <c r="D477" s="7">
        <v>132716</v>
      </c>
      <c r="E477" s="10">
        <v>11.75</v>
      </c>
      <c r="F477" s="6">
        <v>107.5</v>
      </c>
      <c r="G477" s="7">
        <f>YEAR(A477)</f>
        <v>1995</v>
      </c>
      <c r="H477" s="7">
        <f>ROUND((MONTH(A477)+1)/3,0)</f>
        <v>4</v>
      </c>
      <c r="I477">
        <f t="shared" si="7"/>
        <v>7984</v>
      </c>
      <c r="P477" s="13">
        <v>75.127</v>
      </c>
    </row>
    <row r="478" spans="1:16" ht="12.75">
      <c r="A478" s="1">
        <v>35004</v>
      </c>
      <c r="B478" s="2">
        <v>163</v>
      </c>
      <c r="C478" s="7">
        <v>7426</v>
      </c>
      <c r="D478" s="7">
        <v>132614</v>
      </c>
      <c r="E478" s="10">
        <v>11.78</v>
      </c>
      <c r="F478" s="6">
        <v>107.7</v>
      </c>
      <c r="G478" s="7">
        <f>YEAR(A478)</f>
        <v>1995</v>
      </c>
      <c r="H478" s="7">
        <f>ROUND((MONTH(A478)+1)/3,0)</f>
        <v>4</v>
      </c>
      <c r="I478">
        <f t="shared" si="7"/>
        <v>7984</v>
      </c>
      <c r="P478" s="13">
        <v>75.175</v>
      </c>
    </row>
    <row r="479" spans="1:16" ht="12.75">
      <c r="A479" s="1">
        <v>35034</v>
      </c>
      <c r="B479" s="2">
        <v>163.1</v>
      </c>
      <c r="C479" s="7">
        <v>7423</v>
      </c>
      <c r="D479" s="7">
        <v>132511</v>
      </c>
      <c r="E479" s="10">
        <v>11.81</v>
      </c>
      <c r="F479" s="6">
        <v>107.7</v>
      </c>
      <c r="G479" s="7">
        <f>YEAR(A479)</f>
        <v>1995</v>
      </c>
      <c r="H479" s="7">
        <f>ROUND((MONTH(A479)+1)/3,0)</f>
        <v>4</v>
      </c>
      <c r="I479">
        <f t="shared" si="7"/>
        <v>7984</v>
      </c>
      <c r="P479" s="13">
        <v>75.281</v>
      </c>
    </row>
    <row r="480" spans="1:16" ht="12.75">
      <c r="A480" s="1">
        <v>35065</v>
      </c>
      <c r="B480" s="2">
        <v>163.7</v>
      </c>
      <c r="C480" s="7">
        <v>7491</v>
      </c>
      <c r="D480" s="7">
        <v>132616</v>
      </c>
      <c r="E480" s="10">
        <v>11.87</v>
      </c>
      <c r="F480" s="6">
        <v>107.4</v>
      </c>
      <c r="G480" s="7">
        <f>YEAR(A480)</f>
        <v>1996</v>
      </c>
      <c r="H480" s="7">
        <f>ROUND((MONTH(A480)+1)/3,0)</f>
        <v>1</v>
      </c>
      <c r="I480">
        <f t="shared" si="7"/>
        <v>7985</v>
      </c>
      <c r="P480" s="13">
        <v>75.366</v>
      </c>
    </row>
    <row r="481" spans="1:16" ht="12.75">
      <c r="A481" s="1">
        <v>35096</v>
      </c>
      <c r="B481" s="2">
        <v>164</v>
      </c>
      <c r="C481" s="7">
        <v>7313</v>
      </c>
      <c r="D481" s="7">
        <v>132952</v>
      </c>
      <c r="E481" s="10">
        <v>11.87</v>
      </c>
      <c r="F481" s="6">
        <v>107.4</v>
      </c>
      <c r="G481" s="7">
        <f>YEAR(A481)</f>
        <v>1996</v>
      </c>
      <c r="H481" s="7">
        <f>ROUND((MONTH(A481)+1)/3,0)</f>
        <v>1</v>
      </c>
      <c r="I481">
        <f t="shared" si="7"/>
        <v>7985</v>
      </c>
      <c r="P481" s="13">
        <v>75.464</v>
      </c>
    </row>
    <row r="482" spans="1:16" ht="12.75">
      <c r="A482" s="1">
        <v>35125</v>
      </c>
      <c r="B482" s="2">
        <v>164.4</v>
      </c>
      <c r="C482" s="7">
        <v>7318</v>
      </c>
      <c r="D482" s="7">
        <v>133180</v>
      </c>
      <c r="E482" s="10">
        <v>11.89</v>
      </c>
      <c r="F482" s="6">
        <v>107.1</v>
      </c>
      <c r="G482" s="7">
        <f>YEAR(A482)</f>
        <v>1996</v>
      </c>
      <c r="H482" s="7">
        <f>ROUND((MONTH(A482)+1)/3,0)</f>
        <v>1</v>
      </c>
      <c r="I482">
        <f t="shared" si="7"/>
        <v>7985</v>
      </c>
      <c r="P482" s="13">
        <v>75.639</v>
      </c>
    </row>
    <row r="483" spans="1:16" ht="12.75">
      <c r="A483" s="1">
        <v>35156</v>
      </c>
      <c r="B483" s="2">
        <v>164.6</v>
      </c>
      <c r="C483" s="7">
        <v>7415</v>
      </c>
      <c r="D483" s="7">
        <v>133409</v>
      </c>
      <c r="E483" s="10">
        <v>11.96</v>
      </c>
      <c r="F483" s="6">
        <v>107</v>
      </c>
      <c r="G483" s="7">
        <f>YEAR(A483)</f>
        <v>1996</v>
      </c>
      <c r="H483" s="7">
        <f>ROUND((MONTH(A483)+1)/3,0)</f>
        <v>2</v>
      </c>
      <c r="I483">
        <f t="shared" si="7"/>
        <v>7986</v>
      </c>
      <c r="P483" s="13">
        <v>75.741</v>
      </c>
    </row>
    <row r="484" spans="1:16" ht="12.75">
      <c r="A484" s="1">
        <v>35186</v>
      </c>
      <c r="B484" s="2">
        <v>165</v>
      </c>
      <c r="C484" s="7">
        <v>7423</v>
      </c>
      <c r="D484" s="7">
        <v>133667</v>
      </c>
      <c r="E484" s="10">
        <v>11.98</v>
      </c>
      <c r="F484" s="6">
        <v>106.7</v>
      </c>
      <c r="G484" s="7">
        <f>YEAR(A484)</f>
        <v>1996</v>
      </c>
      <c r="H484" s="7">
        <f>ROUND((MONTH(A484)+1)/3,0)</f>
        <v>2</v>
      </c>
      <c r="I484">
        <f t="shared" si="7"/>
        <v>7986</v>
      </c>
      <c r="P484" s="13">
        <v>75.873</v>
      </c>
    </row>
    <row r="485" spans="1:16" ht="12.75">
      <c r="A485" s="1">
        <v>35217</v>
      </c>
      <c r="B485" s="2">
        <v>165.4</v>
      </c>
      <c r="C485" s="7">
        <v>7095</v>
      </c>
      <c r="D485" s="7">
        <v>133697</v>
      </c>
      <c r="E485" s="10">
        <v>12.04</v>
      </c>
      <c r="F485" s="6">
        <v>106.2</v>
      </c>
      <c r="G485" s="7">
        <f>YEAR(A485)</f>
        <v>1996</v>
      </c>
      <c r="H485" s="7">
        <f>ROUND((MONTH(A485)+1)/3,0)</f>
        <v>2</v>
      </c>
      <c r="I485">
        <f t="shared" si="7"/>
        <v>7986</v>
      </c>
      <c r="P485" s="13">
        <v>75.931</v>
      </c>
    </row>
    <row r="486" spans="1:16" ht="12.75">
      <c r="A486" s="1">
        <v>35247</v>
      </c>
      <c r="B486" s="2">
        <v>165.7</v>
      </c>
      <c r="C486" s="7">
        <v>7337</v>
      </c>
      <c r="D486" s="7">
        <v>134284</v>
      </c>
      <c r="E486" s="10">
        <v>12.06</v>
      </c>
      <c r="F486" s="6">
        <v>105.9</v>
      </c>
      <c r="G486" s="7">
        <f>YEAR(A486)</f>
        <v>1996</v>
      </c>
      <c r="H486" s="7">
        <f>ROUND((MONTH(A486)+1)/3,0)</f>
        <v>3</v>
      </c>
      <c r="I486">
        <f t="shared" si="7"/>
        <v>7987</v>
      </c>
      <c r="P486" s="13">
        <v>76.074</v>
      </c>
    </row>
    <row r="487" spans="1:16" ht="12.75">
      <c r="A487" s="1">
        <v>35278</v>
      </c>
      <c r="B487" s="2">
        <v>166</v>
      </c>
      <c r="C487" s="7">
        <v>6882</v>
      </c>
      <c r="D487" s="7">
        <v>134054</v>
      </c>
      <c r="E487" s="10">
        <v>12.09</v>
      </c>
      <c r="F487" s="6">
        <v>105.7</v>
      </c>
      <c r="G487" s="7">
        <f>YEAR(A487)</f>
        <v>1996</v>
      </c>
      <c r="H487" s="7">
        <f>ROUND((MONTH(A487)+1)/3,0)</f>
        <v>3</v>
      </c>
      <c r="I487">
        <f t="shared" si="7"/>
        <v>7987</v>
      </c>
      <c r="P487" s="13">
        <v>76.14</v>
      </c>
    </row>
    <row r="488" spans="1:16" ht="12.75">
      <c r="A488" s="1">
        <v>35309</v>
      </c>
      <c r="B488" s="2">
        <v>166.5</v>
      </c>
      <c r="C488" s="7">
        <v>6979</v>
      </c>
      <c r="D488" s="7">
        <v>134515</v>
      </c>
      <c r="E488" s="10">
        <v>12.14</v>
      </c>
      <c r="F488" s="6">
        <v>106.1</v>
      </c>
      <c r="G488" s="7">
        <f>YEAR(A488)</f>
        <v>1996</v>
      </c>
      <c r="H488" s="7">
        <f>ROUND((MONTH(A488)+1)/3,0)</f>
        <v>3</v>
      </c>
      <c r="I488">
        <f t="shared" si="7"/>
        <v>7987</v>
      </c>
      <c r="P488" s="13">
        <v>76.37</v>
      </c>
    </row>
    <row r="489" spans="1:16" ht="12.75">
      <c r="A489" s="1">
        <v>35339</v>
      </c>
      <c r="B489" s="2">
        <v>166.8</v>
      </c>
      <c r="C489" s="7">
        <v>7031</v>
      </c>
      <c r="D489" s="7">
        <v>134921</v>
      </c>
      <c r="E489" s="10">
        <v>12.16</v>
      </c>
      <c r="F489" s="6">
        <v>105.8</v>
      </c>
      <c r="G489" s="7">
        <f>YEAR(A489)</f>
        <v>1996</v>
      </c>
      <c r="H489" s="7">
        <f>ROUND((MONTH(A489)+1)/3,0)</f>
        <v>4</v>
      </c>
      <c r="I489">
        <f t="shared" si="7"/>
        <v>7988</v>
      </c>
      <c r="P489" s="13">
        <v>76.552</v>
      </c>
    </row>
    <row r="490" spans="1:16" ht="12.75">
      <c r="A490" s="1">
        <v>35370</v>
      </c>
      <c r="B490" s="2">
        <v>167.2</v>
      </c>
      <c r="C490" s="7">
        <v>7236</v>
      </c>
      <c r="D490" s="7">
        <v>135007</v>
      </c>
      <c r="E490" s="10">
        <v>12.2</v>
      </c>
      <c r="F490" s="6">
        <v>105.7</v>
      </c>
      <c r="G490" s="7">
        <f>YEAR(A490)</f>
        <v>1996</v>
      </c>
      <c r="H490" s="7">
        <f>ROUND((MONTH(A490)+1)/3,0)</f>
        <v>4</v>
      </c>
      <c r="I490">
        <f t="shared" si="7"/>
        <v>7988</v>
      </c>
      <c r="P490" s="13">
        <v>76.652</v>
      </c>
    </row>
    <row r="491" spans="1:16" ht="12.75">
      <c r="A491" s="1">
        <v>35400</v>
      </c>
      <c r="B491" s="2">
        <v>167.4</v>
      </c>
      <c r="C491" s="7">
        <v>7253</v>
      </c>
      <c r="D491" s="7">
        <v>135113</v>
      </c>
      <c r="E491" s="10">
        <v>12.25</v>
      </c>
      <c r="F491" s="6">
        <v>105.8</v>
      </c>
      <c r="G491" s="7">
        <f>YEAR(A491)</f>
        <v>1996</v>
      </c>
      <c r="H491" s="7">
        <f>ROUND((MONTH(A491)+1)/3,0)</f>
        <v>4</v>
      </c>
      <c r="I491">
        <f t="shared" si="7"/>
        <v>7988</v>
      </c>
      <c r="P491" s="13">
        <v>76.682</v>
      </c>
    </row>
    <row r="492" spans="1:16" ht="12.75">
      <c r="A492" s="1">
        <v>35431</v>
      </c>
      <c r="B492" s="2">
        <v>167.8</v>
      </c>
      <c r="C492" s="7">
        <v>7158</v>
      </c>
      <c r="D492" s="7">
        <v>135456</v>
      </c>
      <c r="E492" s="10">
        <v>12.29</v>
      </c>
      <c r="F492" s="6">
        <v>105.4</v>
      </c>
      <c r="G492" s="7">
        <f>YEAR(A492)</f>
        <v>1997</v>
      </c>
      <c r="H492" s="7">
        <f>ROUND((MONTH(A492)+1)/3,0)</f>
        <v>1</v>
      </c>
      <c r="I492">
        <f t="shared" si="7"/>
        <v>7989</v>
      </c>
      <c r="P492" s="13">
        <v>76.763</v>
      </c>
    </row>
    <row r="493" spans="1:16" ht="12.75">
      <c r="A493" s="1">
        <v>35462</v>
      </c>
      <c r="B493" s="2">
        <v>168.1</v>
      </c>
      <c r="C493" s="7">
        <v>7102</v>
      </c>
      <c r="D493" s="7">
        <v>135400</v>
      </c>
      <c r="E493" s="10">
        <v>12.32</v>
      </c>
      <c r="F493" s="6">
        <v>105.3</v>
      </c>
      <c r="G493" s="7">
        <f>YEAR(A493)</f>
        <v>1997</v>
      </c>
      <c r="H493" s="7">
        <f>ROUND((MONTH(A493)+1)/3,0)</f>
        <v>1</v>
      </c>
      <c r="I493">
        <f t="shared" si="7"/>
        <v>7989</v>
      </c>
      <c r="P493" s="13">
        <v>76.921</v>
      </c>
    </row>
    <row r="494" spans="1:16" ht="12.75">
      <c r="A494" s="1">
        <v>35490</v>
      </c>
      <c r="B494" s="2">
        <v>168.4</v>
      </c>
      <c r="C494" s="7">
        <v>7000</v>
      </c>
      <c r="D494" s="7">
        <v>135891</v>
      </c>
      <c r="E494" s="10">
        <v>12.36</v>
      </c>
      <c r="F494" s="6">
        <v>104.9</v>
      </c>
      <c r="G494" s="7">
        <f>YEAR(A494)</f>
        <v>1997</v>
      </c>
      <c r="H494" s="7">
        <f>ROUND((MONTH(A494)+1)/3,0)</f>
        <v>1</v>
      </c>
      <c r="I494">
        <f t="shared" si="7"/>
        <v>7989</v>
      </c>
      <c r="P494" s="13">
        <v>77.105</v>
      </c>
    </row>
    <row r="495" spans="1:16" ht="12.75">
      <c r="A495" s="1">
        <v>35521</v>
      </c>
      <c r="B495" s="2">
        <v>168.9</v>
      </c>
      <c r="C495" s="7">
        <v>6873</v>
      </c>
      <c r="D495" s="7">
        <v>136016</v>
      </c>
      <c r="E495" s="10">
        <v>12.39</v>
      </c>
      <c r="F495" s="6">
        <v>104.3</v>
      </c>
      <c r="G495" s="7">
        <f>YEAR(A495)</f>
        <v>1997</v>
      </c>
      <c r="H495" s="7">
        <f>ROUND((MONTH(A495)+1)/3,0)</f>
        <v>2</v>
      </c>
      <c r="I495">
        <f t="shared" si="7"/>
        <v>7990</v>
      </c>
      <c r="P495" s="13">
        <v>77.255</v>
      </c>
    </row>
    <row r="496" spans="1:16" ht="12.75">
      <c r="A496" s="1">
        <v>35551</v>
      </c>
      <c r="B496" s="2">
        <v>169.2</v>
      </c>
      <c r="C496" s="7">
        <v>6655</v>
      </c>
      <c r="D496" s="7">
        <v>136119</v>
      </c>
      <c r="E496" s="10">
        <v>12.43</v>
      </c>
      <c r="F496" s="6">
        <v>104.2</v>
      </c>
      <c r="G496" s="7">
        <f>YEAR(A496)</f>
        <v>1997</v>
      </c>
      <c r="H496" s="7">
        <f>ROUND((MONTH(A496)+1)/3,0)</f>
        <v>2</v>
      </c>
      <c r="I496">
        <f t="shared" si="7"/>
        <v>7990</v>
      </c>
      <c r="P496" s="13">
        <v>77.312</v>
      </c>
    </row>
    <row r="497" spans="1:16" ht="12.75">
      <c r="A497" s="1">
        <v>35582</v>
      </c>
      <c r="B497" s="2">
        <v>169.4</v>
      </c>
      <c r="C497" s="7">
        <v>6799</v>
      </c>
      <c r="D497" s="7">
        <v>136211</v>
      </c>
      <c r="E497" s="10">
        <v>12.46</v>
      </c>
      <c r="F497" s="6">
        <v>104.3</v>
      </c>
      <c r="G497" s="7">
        <f>YEAR(A497)</f>
        <v>1997</v>
      </c>
      <c r="H497" s="7">
        <f>ROUND((MONTH(A497)+1)/3,0)</f>
        <v>2</v>
      </c>
      <c r="I497">
        <f t="shared" si="7"/>
        <v>7990</v>
      </c>
      <c r="P497" s="13">
        <v>77.426</v>
      </c>
    </row>
    <row r="498" spans="1:16" ht="12.75">
      <c r="A498" s="1">
        <v>35612</v>
      </c>
      <c r="B498" s="2">
        <v>169.7</v>
      </c>
      <c r="C498" s="7">
        <v>6655</v>
      </c>
      <c r="D498" s="7">
        <v>136477</v>
      </c>
      <c r="E498" s="10">
        <v>12.5</v>
      </c>
      <c r="F498" s="6">
        <v>104.1</v>
      </c>
      <c r="G498" s="7">
        <f>YEAR(A498)</f>
        <v>1997</v>
      </c>
      <c r="H498" s="7">
        <f>ROUND((MONTH(A498)+1)/3,0)</f>
        <v>3</v>
      </c>
      <c r="I498">
        <f t="shared" si="7"/>
        <v>7991</v>
      </c>
      <c r="P498" s="13">
        <v>77.478</v>
      </c>
    </row>
    <row r="499" spans="1:16" ht="12.75">
      <c r="A499" s="1">
        <v>35643</v>
      </c>
      <c r="B499" s="2">
        <v>169.8</v>
      </c>
      <c r="C499" s="7">
        <v>6608</v>
      </c>
      <c r="D499" s="7">
        <v>136618</v>
      </c>
      <c r="E499" s="10">
        <v>12.57</v>
      </c>
      <c r="F499" s="6">
        <v>103.8</v>
      </c>
      <c r="G499" s="7">
        <f>YEAR(A499)</f>
        <v>1997</v>
      </c>
      <c r="H499" s="7">
        <f>ROUND((MONTH(A499)+1)/3,0)</f>
        <v>3</v>
      </c>
      <c r="I499">
        <f t="shared" si="7"/>
        <v>7991</v>
      </c>
      <c r="P499" s="13">
        <v>77.448</v>
      </c>
    </row>
    <row r="500" spans="1:16" ht="12.75">
      <c r="A500" s="1">
        <v>35674</v>
      </c>
      <c r="B500" s="2">
        <v>170.2</v>
      </c>
      <c r="C500" s="7">
        <v>6656</v>
      </c>
      <c r="D500" s="7">
        <v>136675</v>
      </c>
      <c r="E500" s="10">
        <v>12.6</v>
      </c>
      <c r="F500" s="6">
        <v>103.7</v>
      </c>
      <c r="G500" s="7">
        <f>YEAR(A500)</f>
        <v>1997</v>
      </c>
      <c r="H500" s="7">
        <f>ROUND((MONTH(A500)+1)/3,0)</f>
        <v>3</v>
      </c>
      <c r="I500">
        <f t="shared" si="7"/>
        <v>7991</v>
      </c>
      <c r="P500" s="13">
        <v>77.608</v>
      </c>
    </row>
    <row r="501" spans="1:16" ht="12.75">
      <c r="A501" s="1">
        <v>35704</v>
      </c>
      <c r="B501" s="2">
        <v>170.6</v>
      </c>
      <c r="C501" s="7">
        <v>6454</v>
      </c>
      <c r="D501" s="7">
        <v>136633</v>
      </c>
      <c r="E501" s="10">
        <v>12.67</v>
      </c>
      <c r="F501" s="6">
        <v>103.4</v>
      </c>
      <c r="G501" s="7">
        <f>YEAR(A501)</f>
        <v>1997</v>
      </c>
      <c r="H501" s="7">
        <f>ROUND((MONTH(A501)+1)/3,0)</f>
        <v>4</v>
      </c>
      <c r="I501">
        <f t="shared" si="7"/>
        <v>7992</v>
      </c>
      <c r="P501" s="13">
        <v>77.726</v>
      </c>
    </row>
    <row r="502" spans="1:16" ht="12.75">
      <c r="A502" s="1">
        <v>35735</v>
      </c>
      <c r="B502" s="2">
        <v>170.8</v>
      </c>
      <c r="C502" s="7">
        <v>6308</v>
      </c>
      <c r="D502" s="7">
        <v>136961</v>
      </c>
      <c r="E502" s="10">
        <v>12.72</v>
      </c>
      <c r="F502" s="6">
        <v>103.3</v>
      </c>
      <c r="G502" s="7">
        <f>YEAR(A502)</f>
        <v>1997</v>
      </c>
      <c r="H502" s="7">
        <f>ROUND((MONTH(A502)+1)/3,0)</f>
        <v>4</v>
      </c>
      <c r="I502">
        <f t="shared" si="7"/>
        <v>7992</v>
      </c>
      <c r="P502" s="13">
        <v>77.75</v>
      </c>
    </row>
    <row r="503" spans="1:16" ht="12.75">
      <c r="A503" s="1">
        <v>35765</v>
      </c>
      <c r="B503" s="2">
        <v>171.2</v>
      </c>
      <c r="C503" s="7">
        <v>6476</v>
      </c>
      <c r="D503" s="7">
        <v>137155</v>
      </c>
      <c r="E503" s="10">
        <v>12.76</v>
      </c>
      <c r="F503" s="6">
        <v>102.8</v>
      </c>
      <c r="G503" s="7">
        <f>YEAR(A503)</f>
        <v>1997</v>
      </c>
      <c r="H503" s="7">
        <f>ROUND((MONTH(A503)+1)/3,0)</f>
        <v>4</v>
      </c>
      <c r="I503">
        <f t="shared" si="7"/>
        <v>7992</v>
      </c>
      <c r="P503" s="13">
        <v>77.794</v>
      </c>
    </row>
    <row r="504" spans="1:16" ht="12.75">
      <c r="A504" s="1">
        <v>35796</v>
      </c>
      <c r="B504" s="2">
        <v>171.6</v>
      </c>
      <c r="C504" s="7">
        <v>6368</v>
      </c>
      <c r="D504" s="7">
        <v>137095</v>
      </c>
      <c r="E504" s="10">
        <v>12.79</v>
      </c>
      <c r="F504" s="6">
        <v>102.2</v>
      </c>
      <c r="G504" s="7">
        <f>YEAR(A504)</f>
        <v>1998</v>
      </c>
      <c r="H504" s="7">
        <f>ROUND((MONTH(A504)+1)/3,0)</f>
        <v>1</v>
      </c>
      <c r="I504">
        <f t="shared" si="7"/>
        <v>7993</v>
      </c>
      <c r="P504" s="13">
        <v>77.914</v>
      </c>
    </row>
    <row r="505" spans="1:16" ht="12.75">
      <c r="A505" s="1">
        <v>35827</v>
      </c>
      <c r="B505" s="2">
        <v>171.9</v>
      </c>
      <c r="C505" s="7">
        <v>6306</v>
      </c>
      <c r="D505" s="7">
        <v>137112</v>
      </c>
      <c r="E505" s="10">
        <v>12.84</v>
      </c>
      <c r="F505" s="6">
        <v>101.7</v>
      </c>
      <c r="G505" s="7">
        <f>YEAR(A505)</f>
        <v>1998</v>
      </c>
      <c r="H505" s="7">
        <f>ROUND((MONTH(A505)+1)/3,0)</f>
        <v>1</v>
      </c>
      <c r="I505">
        <f t="shared" si="7"/>
        <v>7993</v>
      </c>
      <c r="P505" s="13">
        <v>77.98</v>
      </c>
    </row>
    <row r="506" spans="1:16" ht="12.75">
      <c r="A506" s="1">
        <v>35855</v>
      </c>
      <c r="B506" s="2">
        <v>172.2</v>
      </c>
      <c r="C506" s="7">
        <v>6422</v>
      </c>
      <c r="D506" s="7">
        <v>137236</v>
      </c>
      <c r="E506" s="10">
        <v>12.88</v>
      </c>
      <c r="F506" s="6">
        <v>101.4</v>
      </c>
      <c r="G506" s="7">
        <f>YEAR(A506)</f>
        <v>1998</v>
      </c>
      <c r="H506" s="7">
        <f>ROUND((MONTH(A506)+1)/3,0)</f>
        <v>1</v>
      </c>
      <c r="I506">
        <f t="shared" si="7"/>
        <v>7993</v>
      </c>
      <c r="P506" s="13">
        <v>78.063</v>
      </c>
    </row>
    <row r="507" spans="1:16" ht="12.75">
      <c r="A507" s="1">
        <v>35886</v>
      </c>
      <c r="B507" s="2">
        <v>172.5</v>
      </c>
      <c r="C507" s="7">
        <v>5941</v>
      </c>
      <c r="D507" s="7">
        <v>137150</v>
      </c>
      <c r="E507" s="10">
        <v>12.92</v>
      </c>
      <c r="F507" s="6">
        <v>101.1</v>
      </c>
      <c r="G507" s="7">
        <f>YEAR(A507)</f>
        <v>1998</v>
      </c>
      <c r="H507" s="7">
        <f>ROUND((MONTH(A507)+1)/3,0)</f>
        <v>2</v>
      </c>
      <c r="I507">
        <f t="shared" si="7"/>
        <v>7994</v>
      </c>
      <c r="P507" s="13">
        <v>78.207</v>
      </c>
    </row>
    <row r="508" spans="1:16" ht="12.75">
      <c r="A508" s="1">
        <v>35916</v>
      </c>
      <c r="B508" s="2">
        <v>172.9</v>
      </c>
      <c r="C508" s="7">
        <v>6047</v>
      </c>
      <c r="D508" s="7">
        <v>137372</v>
      </c>
      <c r="E508" s="10">
        <v>12.97</v>
      </c>
      <c r="F508" s="6">
        <v>100.9</v>
      </c>
      <c r="G508" s="7">
        <f>YEAR(A508)</f>
        <v>1998</v>
      </c>
      <c r="H508" s="7">
        <f>ROUND((MONTH(A508)+1)/3,0)</f>
        <v>2</v>
      </c>
      <c r="I508">
        <f t="shared" si="7"/>
        <v>7994</v>
      </c>
      <c r="P508" s="13">
        <v>78.283</v>
      </c>
    </row>
    <row r="509" spans="1:16" ht="12.75">
      <c r="A509" s="1">
        <v>35947</v>
      </c>
      <c r="B509" s="2">
        <v>173.2</v>
      </c>
      <c r="C509" s="7">
        <v>6212</v>
      </c>
      <c r="D509" s="7">
        <v>137455</v>
      </c>
      <c r="E509" s="10">
        <v>12.99</v>
      </c>
      <c r="F509" s="6">
        <v>100.5</v>
      </c>
      <c r="G509" s="7">
        <f>YEAR(A509)</f>
        <v>1998</v>
      </c>
      <c r="H509" s="7">
        <f>ROUND((MONTH(A509)+1)/3,0)</f>
        <v>2</v>
      </c>
      <c r="I509">
        <f t="shared" si="7"/>
        <v>7994</v>
      </c>
      <c r="P509" s="13">
        <v>78.184</v>
      </c>
    </row>
    <row r="510" spans="1:16" ht="12.75">
      <c r="A510" s="1">
        <v>35977</v>
      </c>
      <c r="B510" s="2">
        <v>173.5</v>
      </c>
      <c r="C510" s="7">
        <v>6259</v>
      </c>
      <c r="D510" s="7">
        <v>137588</v>
      </c>
      <c r="E510" s="10">
        <v>13.01</v>
      </c>
      <c r="F510" s="6">
        <v>100</v>
      </c>
      <c r="G510" s="7">
        <f>YEAR(A510)</f>
        <v>1998</v>
      </c>
      <c r="H510" s="7">
        <f>ROUND((MONTH(A510)+1)/3,0)</f>
        <v>3</v>
      </c>
      <c r="I510">
        <f t="shared" si="7"/>
        <v>7995</v>
      </c>
      <c r="P510" s="13">
        <v>78.405</v>
      </c>
    </row>
    <row r="511" spans="1:16" ht="12.75">
      <c r="A511" s="1">
        <v>36008</v>
      </c>
      <c r="B511" s="2">
        <v>174</v>
      </c>
      <c r="C511" s="7">
        <v>6179</v>
      </c>
      <c r="D511" s="7">
        <v>137570</v>
      </c>
      <c r="E511" s="10">
        <v>13.07</v>
      </c>
      <c r="F511" s="6">
        <v>99.6</v>
      </c>
      <c r="G511" s="7">
        <f>YEAR(A511)</f>
        <v>1998</v>
      </c>
      <c r="H511" s="7">
        <f>ROUND((MONTH(A511)+1)/3,0)</f>
        <v>3</v>
      </c>
      <c r="I511">
        <f t="shared" si="7"/>
        <v>7995</v>
      </c>
      <c r="P511" s="13">
        <v>78.558</v>
      </c>
    </row>
    <row r="512" spans="1:16" ht="12.75">
      <c r="A512" s="1">
        <v>36039</v>
      </c>
      <c r="B512" s="2">
        <v>174.2</v>
      </c>
      <c r="C512" s="7">
        <v>6300</v>
      </c>
      <c r="D512" s="7">
        <v>138286</v>
      </c>
      <c r="E512" s="10">
        <v>13.11</v>
      </c>
      <c r="F512" s="6">
        <v>99.4</v>
      </c>
      <c r="G512" s="7">
        <f>YEAR(A512)</f>
        <v>1998</v>
      </c>
      <c r="H512" s="7">
        <f>ROUND((MONTH(A512)+1)/3,0)</f>
        <v>3</v>
      </c>
      <c r="I512">
        <f t="shared" si="7"/>
        <v>7995</v>
      </c>
      <c r="P512" s="13">
        <v>78.545</v>
      </c>
    </row>
    <row r="513" spans="1:16" ht="12.75">
      <c r="A513" s="1">
        <v>36069</v>
      </c>
      <c r="B513" s="2">
        <v>174.4</v>
      </c>
      <c r="C513" s="7">
        <v>6280</v>
      </c>
      <c r="D513" s="7">
        <v>138279</v>
      </c>
      <c r="E513" s="10">
        <v>13.15</v>
      </c>
      <c r="F513" s="6">
        <v>99.5</v>
      </c>
      <c r="G513" s="7">
        <f>YEAR(A513)</f>
        <v>1998</v>
      </c>
      <c r="H513" s="7">
        <f>ROUND((MONTH(A513)+1)/3,0)</f>
        <v>4</v>
      </c>
      <c r="I513">
        <f t="shared" si="7"/>
        <v>7996</v>
      </c>
      <c r="P513" s="13">
        <v>78.698</v>
      </c>
    </row>
    <row r="514" spans="1:16" ht="12.75">
      <c r="A514" s="1">
        <v>36100</v>
      </c>
      <c r="B514" s="2">
        <v>174.8</v>
      </c>
      <c r="C514" s="7">
        <v>6100</v>
      </c>
      <c r="D514" s="7">
        <v>138381</v>
      </c>
      <c r="E514" s="10">
        <v>13.18</v>
      </c>
      <c r="F514" s="6">
        <v>99.6</v>
      </c>
      <c r="G514" s="7">
        <f>YEAR(A514)</f>
        <v>1998</v>
      </c>
      <c r="H514" s="7">
        <f>ROUND((MONTH(A514)+1)/3,0)</f>
        <v>4</v>
      </c>
      <c r="I514">
        <f t="shared" si="7"/>
        <v>7996</v>
      </c>
      <c r="P514" s="13">
        <v>78.711</v>
      </c>
    </row>
    <row r="515" spans="1:16" ht="12.75">
      <c r="A515" s="1">
        <v>36130</v>
      </c>
      <c r="B515" s="2">
        <v>175.4</v>
      </c>
      <c r="C515" s="7">
        <v>6032</v>
      </c>
      <c r="D515" s="7">
        <v>138634</v>
      </c>
      <c r="E515" s="10">
        <v>13.22</v>
      </c>
      <c r="F515" s="6">
        <v>99.4</v>
      </c>
      <c r="G515" s="7">
        <f>YEAR(A515)</f>
        <v>1998</v>
      </c>
      <c r="H515" s="7">
        <f>ROUND((MONTH(A515)+1)/3,0)</f>
        <v>4</v>
      </c>
      <c r="I515">
        <f t="shared" si="7"/>
        <v>7996</v>
      </c>
      <c r="P515" s="13">
        <v>78.847</v>
      </c>
    </row>
    <row r="516" spans="1:16" ht="12.75">
      <c r="A516" s="1">
        <v>36161</v>
      </c>
      <c r="B516" s="2">
        <v>175.6</v>
      </c>
      <c r="C516" s="7">
        <v>5976</v>
      </c>
      <c r="D516" s="7">
        <v>139003</v>
      </c>
      <c r="E516" s="10">
        <v>13.27</v>
      </c>
      <c r="F516" s="6">
        <v>99.5</v>
      </c>
      <c r="G516" s="7">
        <f>YEAR(A516)</f>
        <v>1999</v>
      </c>
      <c r="H516" s="7">
        <f>ROUND((MONTH(A516)+1)/3,0)</f>
        <v>1</v>
      </c>
      <c r="I516">
        <f t="shared" si="7"/>
        <v>7997</v>
      </c>
      <c r="P516" s="13">
        <v>78.998</v>
      </c>
    </row>
    <row r="517" spans="1:16" ht="12.75">
      <c r="A517" s="1">
        <v>36192</v>
      </c>
      <c r="B517" s="2">
        <v>175.6</v>
      </c>
      <c r="C517" s="7">
        <v>6111</v>
      </c>
      <c r="D517" s="7">
        <v>138967</v>
      </c>
      <c r="E517" s="10">
        <v>13.3</v>
      </c>
      <c r="F517" s="6">
        <v>99.4</v>
      </c>
      <c r="G517" s="7">
        <f>YEAR(A517)</f>
        <v>1999</v>
      </c>
      <c r="H517" s="7">
        <f>ROUND((MONTH(A517)+1)/3,0)</f>
        <v>1</v>
      </c>
      <c r="I517">
        <f t="shared" si="7"/>
        <v>7997</v>
      </c>
      <c r="P517" s="13">
        <v>78.999</v>
      </c>
    </row>
    <row r="518" spans="1:16" ht="12.75">
      <c r="A518" s="1">
        <v>36220</v>
      </c>
      <c r="B518" s="2">
        <v>175.7</v>
      </c>
      <c r="C518" s="7">
        <v>5783</v>
      </c>
      <c r="D518" s="7">
        <v>138730</v>
      </c>
      <c r="E518" s="10">
        <v>13.33</v>
      </c>
      <c r="F518" s="6">
        <v>99</v>
      </c>
      <c r="G518" s="7">
        <f>YEAR(A518)</f>
        <v>1999</v>
      </c>
      <c r="H518" s="7">
        <f>ROUND((MONTH(A518)+1)/3,0)</f>
        <v>1</v>
      </c>
      <c r="I518">
        <f t="shared" si="7"/>
        <v>7997</v>
      </c>
      <c r="P518" s="13">
        <v>79.026</v>
      </c>
    </row>
    <row r="519" spans="1:16" ht="12.75">
      <c r="A519" s="1">
        <v>36251</v>
      </c>
      <c r="B519" s="2">
        <v>176.3</v>
      </c>
      <c r="C519" s="7">
        <v>6004</v>
      </c>
      <c r="D519" s="7">
        <v>138959</v>
      </c>
      <c r="E519" s="10">
        <v>13.38</v>
      </c>
      <c r="F519" s="6">
        <v>98.8</v>
      </c>
      <c r="G519" s="7">
        <f>YEAR(A519)</f>
        <v>1999</v>
      </c>
      <c r="H519" s="7">
        <f>ROUND((MONTH(A519)+1)/3,0)</f>
        <v>2</v>
      </c>
      <c r="I519">
        <f t="shared" si="7"/>
        <v>7998</v>
      </c>
      <c r="P519" s="13">
        <v>79.21</v>
      </c>
    </row>
    <row r="520" spans="1:16" ht="12.75">
      <c r="A520" s="1">
        <v>36281</v>
      </c>
      <c r="B520" s="2">
        <v>176.5</v>
      </c>
      <c r="C520" s="7">
        <v>5796</v>
      </c>
      <c r="D520" s="7">
        <v>139107</v>
      </c>
      <c r="E520" s="10">
        <v>13.43</v>
      </c>
      <c r="F520" s="6">
        <v>99</v>
      </c>
      <c r="G520" s="7">
        <f>YEAR(A520)</f>
        <v>1999</v>
      </c>
      <c r="H520" s="7">
        <f>ROUND((MONTH(A520)+1)/3,0)</f>
        <v>2</v>
      </c>
      <c r="I520">
        <f t="shared" si="7"/>
        <v>7998</v>
      </c>
      <c r="P520" s="13">
        <v>79.272</v>
      </c>
    </row>
    <row r="521" spans="1:16" ht="12.75">
      <c r="A521" s="1">
        <v>36312</v>
      </c>
      <c r="B521" s="2">
        <v>176.6</v>
      </c>
      <c r="C521" s="7">
        <v>5951</v>
      </c>
      <c r="D521" s="7">
        <v>139329</v>
      </c>
      <c r="E521" s="10">
        <v>13.47</v>
      </c>
      <c r="F521" s="6">
        <v>98.8</v>
      </c>
      <c r="G521" s="7">
        <f>YEAR(A521)</f>
        <v>1999</v>
      </c>
      <c r="H521" s="7">
        <f>ROUND((MONTH(A521)+1)/3,0)</f>
        <v>2</v>
      </c>
      <c r="I521">
        <f t="shared" si="7"/>
        <v>7998</v>
      </c>
      <c r="P521" s="13">
        <v>79.306</v>
      </c>
    </row>
    <row r="522" spans="1:16" ht="12.75">
      <c r="A522" s="1">
        <v>36342</v>
      </c>
      <c r="B522" s="2">
        <v>177.1</v>
      </c>
      <c r="C522" s="7">
        <v>6025</v>
      </c>
      <c r="D522" s="7">
        <v>139439</v>
      </c>
      <c r="E522" s="10">
        <v>13.52</v>
      </c>
      <c r="F522" s="6">
        <v>98.6</v>
      </c>
      <c r="G522" s="7">
        <f>YEAR(A522)</f>
        <v>1999</v>
      </c>
      <c r="H522" s="7">
        <f>ROUND((MONTH(A522)+1)/3,0)</f>
        <v>3</v>
      </c>
      <c r="I522">
        <f t="shared" si="7"/>
        <v>7999</v>
      </c>
      <c r="P522" s="13">
        <v>79.446</v>
      </c>
    </row>
    <row r="523" spans="1:16" ht="12.75">
      <c r="A523" s="1">
        <v>36373</v>
      </c>
      <c r="B523" s="2">
        <v>177.3</v>
      </c>
      <c r="C523" s="7">
        <v>5838</v>
      </c>
      <c r="D523" s="7">
        <v>139430</v>
      </c>
      <c r="E523" s="10">
        <v>13.54</v>
      </c>
      <c r="F523" s="6">
        <v>98.7</v>
      </c>
      <c r="G523" s="7">
        <f>YEAR(A523)</f>
        <v>1999</v>
      </c>
      <c r="H523" s="7">
        <f>ROUND((MONTH(A523)+1)/3,0)</f>
        <v>3</v>
      </c>
      <c r="I523">
        <f t="shared" si="7"/>
        <v>7999</v>
      </c>
      <c r="P523" s="13">
        <v>79.48</v>
      </c>
    </row>
    <row r="524" spans="1:16" ht="12.75">
      <c r="A524" s="1">
        <v>36404</v>
      </c>
      <c r="B524" s="2">
        <v>177.8</v>
      </c>
      <c r="C524" s="7">
        <v>5915</v>
      </c>
      <c r="D524" s="7">
        <v>139622</v>
      </c>
      <c r="E524" s="10">
        <v>13.61</v>
      </c>
      <c r="F524" s="6">
        <v>98.9</v>
      </c>
      <c r="G524" s="7">
        <f>YEAR(A524)</f>
        <v>1999</v>
      </c>
      <c r="H524" s="7">
        <f>ROUND((MONTH(A524)+1)/3,0)</f>
        <v>3</v>
      </c>
      <c r="I524">
        <f t="shared" si="7"/>
        <v>7999</v>
      </c>
      <c r="P524" s="13">
        <v>79.683</v>
      </c>
    </row>
    <row r="525" spans="1:16" ht="12.75">
      <c r="A525" s="1">
        <v>36434</v>
      </c>
      <c r="B525" s="2">
        <v>178.1</v>
      </c>
      <c r="C525" s="7">
        <v>5778</v>
      </c>
      <c r="D525" s="7">
        <v>139771</v>
      </c>
      <c r="E525" s="10">
        <v>13.64</v>
      </c>
      <c r="F525" s="6">
        <v>99</v>
      </c>
      <c r="G525" s="7">
        <f>YEAR(A525)</f>
        <v>1999</v>
      </c>
      <c r="H525" s="7">
        <f>ROUND((MONTH(A525)+1)/3,0)</f>
        <v>4</v>
      </c>
      <c r="I525">
        <f aca="true" t="shared" si="8" ref="I525:I588">G525*4+H525</f>
        <v>8000</v>
      </c>
      <c r="P525" s="13">
        <v>79.809</v>
      </c>
    </row>
    <row r="526" spans="1:16" ht="12.75">
      <c r="A526" s="1">
        <v>36465</v>
      </c>
      <c r="B526" s="2">
        <v>178.4</v>
      </c>
      <c r="C526" s="7">
        <v>5716</v>
      </c>
      <c r="D526" s="7">
        <v>140025</v>
      </c>
      <c r="E526" s="10">
        <v>13.66</v>
      </c>
      <c r="F526" s="6">
        <v>99.4</v>
      </c>
      <c r="G526" s="7">
        <f>YEAR(A526)</f>
        <v>1999</v>
      </c>
      <c r="H526" s="7">
        <f>ROUND((MONTH(A526)+1)/3,0)</f>
        <v>4</v>
      </c>
      <c r="I526">
        <f t="shared" si="8"/>
        <v>8000</v>
      </c>
      <c r="P526" s="13">
        <v>79.884</v>
      </c>
    </row>
    <row r="527" spans="1:16" ht="12.75">
      <c r="A527" s="1">
        <v>36495</v>
      </c>
      <c r="B527" s="2">
        <v>178.7</v>
      </c>
      <c r="C527" s="7">
        <v>5653</v>
      </c>
      <c r="D527" s="7">
        <v>140177</v>
      </c>
      <c r="E527" s="10">
        <v>13.7</v>
      </c>
      <c r="F527" s="6">
        <v>99.4</v>
      </c>
      <c r="G527" s="7">
        <f>YEAR(A527)</f>
        <v>1999</v>
      </c>
      <c r="H527" s="7">
        <f>ROUND((MONTH(A527)+1)/3,0)</f>
        <v>4</v>
      </c>
      <c r="I527">
        <f t="shared" si="8"/>
        <v>8000</v>
      </c>
      <c r="P527" s="13">
        <v>79.992</v>
      </c>
    </row>
    <row r="528" spans="1:16" ht="12.75">
      <c r="A528" s="1">
        <v>36526</v>
      </c>
      <c r="B528" s="2">
        <v>179.3</v>
      </c>
      <c r="C528" s="7">
        <v>5708</v>
      </c>
      <c r="D528" s="7">
        <v>142267</v>
      </c>
      <c r="E528" s="10">
        <v>13.75</v>
      </c>
      <c r="F528" s="6">
        <v>99.4</v>
      </c>
      <c r="G528" s="7">
        <f>YEAR(A528)</f>
        <v>2000</v>
      </c>
      <c r="H528" s="7">
        <f>ROUND((MONTH(A528)+1)/3,0)</f>
        <v>1</v>
      </c>
      <c r="I528">
        <f t="shared" si="8"/>
        <v>8001</v>
      </c>
      <c r="P528" s="13">
        <v>80.196</v>
      </c>
    </row>
    <row r="529" spans="1:16" ht="12.75">
      <c r="A529" s="1">
        <v>36557</v>
      </c>
      <c r="B529" s="2">
        <v>179.4</v>
      </c>
      <c r="C529" s="7">
        <v>5858</v>
      </c>
      <c r="D529" s="7">
        <v>142456</v>
      </c>
      <c r="E529" s="10">
        <v>13.8</v>
      </c>
      <c r="F529" s="6">
        <v>99.7</v>
      </c>
      <c r="G529" s="7">
        <f>YEAR(A529)</f>
        <v>2000</v>
      </c>
      <c r="H529" s="7">
        <f>ROUND((MONTH(A529)+1)/3,0)</f>
        <v>1</v>
      </c>
      <c r="I529">
        <f t="shared" si="8"/>
        <v>8001</v>
      </c>
      <c r="P529" s="13">
        <v>80.321</v>
      </c>
    </row>
    <row r="530" spans="1:16" ht="12.75">
      <c r="A530" s="1">
        <v>36586</v>
      </c>
      <c r="B530" s="2">
        <v>180</v>
      </c>
      <c r="C530" s="7">
        <v>5733</v>
      </c>
      <c r="D530" s="7">
        <v>142434</v>
      </c>
      <c r="E530" s="10">
        <v>13.85</v>
      </c>
      <c r="F530" s="6">
        <v>100</v>
      </c>
      <c r="G530" s="7">
        <f>YEAR(A530)</f>
        <v>2000</v>
      </c>
      <c r="H530" s="7">
        <f>ROUND((MONTH(A530)+1)/3,0)</f>
        <v>1</v>
      </c>
      <c r="I530">
        <f t="shared" si="8"/>
        <v>8001</v>
      </c>
      <c r="P530" s="13">
        <v>80.483</v>
      </c>
    </row>
    <row r="531" spans="1:16" ht="12.75">
      <c r="A531" s="1">
        <v>36617</v>
      </c>
      <c r="B531" s="2">
        <v>180.3</v>
      </c>
      <c r="C531" s="7">
        <v>5481</v>
      </c>
      <c r="D531" s="7">
        <v>142751</v>
      </c>
      <c r="E531" s="10">
        <v>13.9</v>
      </c>
      <c r="F531" s="6">
        <v>100.1</v>
      </c>
      <c r="G531" s="7">
        <f>YEAR(A531)</f>
        <v>2000</v>
      </c>
      <c r="H531" s="7">
        <f>ROUND((MONTH(A531)+1)/3,0)</f>
        <v>2</v>
      </c>
      <c r="I531">
        <f t="shared" si="8"/>
        <v>8002</v>
      </c>
      <c r="P531" s="13">
        <v>80.522</v>
      </c>
    </row>
    <row r="532" spans="1:16" ht="12.75">
      <c r="A532" s="1">
        <v>36647</v>
      </c>
      <c r="B532" s="2">
        <v>180.7</v>
      </c>
      <c r="C532" s="7">
        <v>5758</v>
      </c>
      <c r="D532" s="7">
        <v>142388</v>
      </c>
      <c r="E532" s="10">
        <v>13.94</v>
      </c>
      <c r="F532" s="6">
        <v>99.9</v>
      </c>
      <c r="G532" s="7">
        <f>YEAR(A532)</f>
        <v>2000</v>
      </c>
      <c r="H532" s="7">
        <f>ROUND((MONTH(A532)+1)/3,0)</f>
        <v>2</v>
      </c>
      <c r="I532">
        <f t="shared" si="8"/>
        <v>8002</v>
      </c>
      <c r="P532" s="13">
        <v>80.597</v>
      </c>
    </row>
    <row r="533" spans="1:16" ht="12.75">
      <c r="A533" s="1">
        <v>36678</v>
      </c>
      <c r="B533" s="2">
        <v>181.1</v>
      </c>
      <c r="C533" s="7">
        <v>5651</v>
      </c>
      <c r="D533" s="7">
        <v>142591</v>
      </c>
      <c r="E533" s="10">
        <v>13.99</v>
      </c>
      <c r="F533" s="6">
        <v>99.9</v>
      </c>
      <c r="G533" s="7">
        <f>YEAR(A533)</f>
        <v>2000</v>
      </c>
      <c r="H533" s="7">
        <f>ROUND((MONTH(A533)+1)/3,0)</f>
        <v>2</v>
      </c>
      <c r="I533">
        <f t="shared" si="8"/>
        <v>8002</v>
      </c>
      <c r="P533" s="13">
        <v>80.647</v>
      </c>
    </row>
    <row r="534" spans="1:16" ht="12.75">
      <c r="A534" s="1">
        <v>36708</v>
      </c>
      <c r="B534" s="2">
        <v>181.5</v>
      </c>
      <c r="C534" s="7">
        <v>5747</v>
      </c>
      <c r="D534" s="7">
        <v>142278</v>
      </c>
      <c r="E534" s="10">
        <v>14.03</v>
      </c>
      <c r="F534" s="6">
        <v>100.2</v>
      </c>
      <c r="G534" s="7">
        <f>YEAR(A534)</f>
        <v>2000</v>
      </c>
      <c r="H534" s="7">
        <f>ROUND((MONTH(A534)+1)/3,0)</f>
        <v>3</v>
      </c>
      <c r="I534">
        <f t="shared" si="8"/>
        <v>8003</v>
      </c>
      <c r="P534" s="13">
        <v>80.823</v>
      </c>
    </row>
    <row r="535" spans="1:16" ht="12.75">
      <c r="A535" s="1">
        <v>36739</v>
      </c>
      <c r="B535" s="2">
        <v>181.9</v>
      </c>
      <c r="C535" s="7">
        <v>5853</v>
      </c>
      <c r="D535" s="7">
        <v>142514</v>
      </c>
      <c r="E535" s="10">
        <v>14.07</v>
      </c>
      <c r="F535" s="6">
        <v>100.3</v>
      </c>
      <c r="G535" s="7">
        <f>YEAR(A535)</f>
        <v>2000</v>
      </c>
      <c r="H535" s="7">
        <f>ROUND((MONTH(A535)+1)/3,0)</f>
        <v>3</v>
      </c>
      <c r="I535">
        <f t="shared" si="8"/>
        <v>8003</v>
      </c>
      <c r="P535" s="13">
        <v>80.921</v>
      </c>
    </row>
    <row r="536" spans="1:16" ht="12.75">
      <c r="A536" s="1">
        <v>36770</v>
      </c>
      <c r="B536" s="2">
        <v>182.3</v>
      </c>
      <c r="C536" s="7">
        <v>5625</v>
      </c>
      <c r="D536" s="7">
        <v>142518</v>
      </c>
      <c r="E536" s="10">
        <v>14.13</v>
      </c>
      <c r="F536" s="6">
        <v>100</v>
      </c>
      <c r="G536" s="7">
        <f>YEAR(A536)</f>
        <v>2000</v>
      </c>
      <c r="H536" s="7">
        <f>ROUND((MONTH(A536)+1)/3,0)</f>
        <v>3</v>
      </c>
      <c r="I536">
        <f t="shared" si="8"/>
        <v>8003</v>
      </c>
      <c r="P536" s="13">
        <v>81.116</v>
      </c>
    </row>
    <row r="537" spans="1:16" ht="12.75">
      <c r="A537" s="1">
        <v>36800</v>
      </c>
      <c r="B537" s="2">
        <v>182.6</v>
      </c>
      <c r="C537" s="7">
        <v>5534</v>
      </c>
      <c r="D537" s="7">
        <v>142622</v>
      </c>
      <c r="E537" s="10">
        <v>14.18</v>
      </c>
      <c r="F537" s="6">
        <v>100</v>
      </c>
      <c r="G537" s="7">
        <f>YEAR(A537)</f>
        <v>2000</v>
      </c>
      <c r="H537" s="7">
        <f>ROUND((MONTH(A537)+1)/3,0)</f>
        <v>4</v>
      </c>
      <c r="I537">
        <f t="shared" si="8"/>
        <v>8004</v>
      </c>
      <c r="P537" s="13">
        <v>81.234</v>
      </c>
    </row>
    <row r="538" spans="1:16" ht="12.75">
      <c r="A538" s="1">
        <v>36831</v>
      </c>
      <c r="B538" s="2">
        <v>183.1</v>
      </c>
      <c r="C538" s="7">
        <v>5639</v>
      </c>
      <c r="D538" s="7">
        <v>142962</v>
      </c>
      <c r="E538" s="10">
        <v>14.23</v>
      </c>
      <c r="F538" s="6">
        <v>99.9</v>
      </c>
      <c r="G538" s="7">
        <f>YEAR(A538)</f>
        <v>2000</v>
      </c>
      <c r="H538" s="7">
        <f>ROUND((MONTH(A538)+1)/3,0)</f>
        <v>4</v>
      </c>
      <c r="I538">
        <f t="shared" si="8"/>
        <v>8004</v>
      </c>
      <c r="P538" s="13">
        <v>81.367</v>
      </c>
    </row>
    <row r="539" spans="1:16" ht="12.75">
      <c r="A539" s="1">
        <v>36861</v>
      </c>
      <c r="B539" s="2">
        <v>183.3</v>
      </c>
      <c r="C539" s="7">
        <v>5634</v>
      </c>
      <c r="D539" s="7">
        <v>143248</v>
      </c>
      <c r="E539" s="10">
        <v>14.29</v>
      </c>
      <c r="F539" s="6">
        <v>100.7</v>
      </c>
      <c r="G539" s="7">
        <f>YEAR(A539)</f>
        <v>2000</v>
      </c>
      <c r="H539" s="7">
        <f>ROUND((MONTH(A539)+1)/3,0)</f>
        <v>4</v>
      </c>
      <c r="I539">
        <f t="shared" si="8"/>
        <v>8004</v>
      </c>
      <c r="P539" s="13">
        <v>81.425</v>
      </c>
    </row>
    <row r="540" spans="1:16" ht="12.75">
      <c r="A540" s="1">
        <v>36892</v>
      </c>
      <c r="B540" s="2">
        <v>183.9</v>
      </c>
      <c r="C540" s="7">
        <v>6023</v>
      </c>
      <c r="D540" s="7">
        <v>143800</v>
      </c>
      <c r="E540" s="10">
        <v>14.29</v>
      </c>
      <c r="F540" s="6">
        <v>101.6</v>
      </c>
      <c r="G540" s="7">
        <f>YEAR(A540)</f>
        <v>2001</v>
      </c>
      <c r="H540" s="7">
        <f>ROUND((MONTH(A540)+1)/3,0)</f>
        <v>1</v>
      </c>
      <c r="I540">
        <f t="shared" si="8"/>
        <v>8005</v>
      </c>
      <c r="P540" s="13">
        <v>81.698</v>
      </c>
    </row>
    <row r="541" spans="1:16" ht="12.75">
      <c r="A541" s="1">
        <v>36923</v>
      </c>
      <c r="B541" s="2">
        <v>184.4</v>
      </c>
      <c r="C541" s="7">
        <v>6089</v>
      </c>
      <c r="D541" s="7">
        <v>143701</v>
      </c>
      <c r="E541" s="10">
        <v>14.37</v>
      </c>
      <c r="F541" s="6">
        <v>100.8</v>
      </c>
      <c r="G541" s="7">
        <f>YEAR(A541)</f>
        <v>2001</v>
      </c>
      <c r="H541" s="7">
        <f>ROUND((MONTH(A541)+1)/3,0)</f>
        <v>1</v>
      </c>
      <c r="I541">
        <f t="shared" si="8"/>
        <v>8005</v>
      </c>
      <c r="P541" s="13">
        <v>81.827</v>
      </c>
    </row>
    <row r="542" spans="1:16" ht="12.75">
      <c r="A542" s="1">
        <v>36951</v>
      </c>
      <c r="B542" s="2">
        <v>184.7</v>
      </c>
      <c r="C542" s="7">
        <v>6141</v>
      </c>
      <c r="D542" s="7">
        <v>143924</v>
      </c>
      <c r="E542" s="10">
        <v>14.42</v>
      </c>
      <c r="F542" s="6">
        <v>100</v>
      </c>
      <c r="G542" s="7">
        <f>YEAR(A542)</f>
        <v>2001</v>
      </c>
      <c r="H542" s="7">
        <f>ROUND((MONTH(A542)+1)/3,0)</f>
        <v>1</v>
      </c>
      <c r="I542">
        <f t="shared" si="8"/>
        <v>8005</v>
      </c>
      <c r="P542" s="13">
        <v>81.909</v>
      </c>
    </row>
    <row r="543" spans="1:16" ht="12.75">
      <c r="A543" s="1">
        <v>36982</v>
      </c>
      <c r="B543" s="2">
        <v>185.1</v>
      </c>
      <c r="C543" s="7">
        <v>6271</v>
      </c>
      <c r="D543" s="7">
        <v>143569</v>
      </c>
      <c r="E543" s="10">
        <v>14.45</v>
      </c>
      <c r="F543" s="6">
        <v>99.5</v>
      </c>
      <c r="G543" s="7">
        <f>YEAR(A543)</f>
        <v>2001</v>
      </c>
      <c r="H543" s="7">
        <f>ROUND((MONTH(A543)+1)/3,0)</f>
        <v>2</v>
      </c>
      <c r="I543">
        <f t="shared" si="8"/>
        <v>8006</v>
      </c>
      <c r="P543" s="13">
        <v>82.044</v>
      </c>
    </row>
    <row r="544" spans="1:16" ht="12.75">
      <c r="A544" s="1">
        <v>37012</v>
      </c>
      <c r="B544" s="2">
        <v>185.3</v>
      </c>
      <c r="C544" s="7">
        <v>6226</v>
      </c>
      <c r="D544" s="7">
        <v>143318</v>
      </c>
      <c r="E544" s="10">
        <v>14.5</v>
      </c>
      <c r="F544" s="6">
        <v>99.2</v>
      </c>
      <c r="G544" s="7">
        <f>YEAR(A544)</f>
        <v>2001</v>
      </c>
      <c r="H544" s="7">
        <f>ROUND((MONTH(A544)+1)/3,0)</f>
        <v>2</v>
      </c>
      <c r="I544">
        <f t="shared" si="8"/>
        <v>8006</v>
      </c>
      <c r="P544" s="13">
        <v>82.067</v>
      </c>
    </row>
    <row r="545" spans="1:16" ht="12.75">
      <c r="A545" s="1">
        <v>37043</v>
      </c>
      <c r="B545" s="2">
        <v>186</v>
      </c>
      <c r="C545" s="7">
        <v>6484</v>
      </c>
      <c r="D545" s="7">
        <v>143357</v>
      </c>
      <c r="E545" s="10">
        <v>14.54</v>
      </c>
      <c r="F545" s="6">
        <v>98.9</v>
      </c>
      <c r="G545" s="7">
        <f>YEAR(A545)</f>
        <v>2001</v>
      </c>
      <c r="H545" s="7">
        <f>ROUND((MONTH(A545)+1)/3,0)</f>
        <v>2</v>
      </c>
      <c r="I545">
        <f t="shared" si="8"/>
        <v>8006</v>
      </c>
      <c r="P545" s="13">
        <v>82.253</v>
      </c>
    </row>
    <row r="546" spans="1:16" ht="12.75">
      <c r="A546" s="1">
        <v>37073</v>
      </c>
      <c r="B546" s="2">
        <v>186.4</v>
      </c>
      <c r="C546" s="7">
        <v>6583</v>
      </c>
      <c r="D546" s="7">
        <v>143654</v>
      </c>
      <c r="E546" s="10">
        <v>14.55</v>
      </c>
      <c r="F546" s="6">
        <v>97.8</v>
      </c>
      <c r="G546" s="7">
        <f>YEAR(A546)</f>
        <v>2001</v>
      </c>
      <c r="H546" s="7">
        <f>ROUND((MONTH(A546)+1)/3,0)</f>
        <v>3</v>
      </c>
      <c r="I546">
        <f t="shared" si="8"/>
        <v>8007</v>
      </c>
      <c r="P546" s="13">
        <v>82.465</v>
      </c>
    </row>
    <row r="547" spans="1:16" ht="12.75">
      <c r="A547" s="1">
        <v>37104</v>
      </c>
      <c r="B547" s="2">
        <v>186.7</v>
      </c>
      <c r="C547" s="7">
        <v>7042</v>
      </c>
      <c r="D547" s="7">
        <v>143284</v>
      </c>
      <c r="E547" s="10">
        <v>14.6</v>
      </c>
      <c r="F547" s="6">
        <v>97.5</v>
      </c>
      <c r="G547" s="7">
        <f>YEAR(A547)</f>
        <v>2001</v>
      </c>
      <c r="H547" s="7">
        <f>ROUND((MONTH(A547)+1)/3,0)</f>
        <v>3</v>
      </c>
      <c r="I547">
        <f t="shared" si="8"/>
        <v>8007</v>
      </c>
      <c r="P547" s="13">
        <v>82.511</v>
      </c>
    </row>
    <row r="548" spans="1:16" ht="12.75">
      <c r="A548" s="1">
        <v>37135</v>
      </c>
      <c r="B548" s="2">
        <v>187.1</v>
      </c>
      <c r="C548" s="7">
        <v>7142</v>
      </c>
      <c r="D548" s="7">
        <v>143989</v>
      </c>
      <c r="E548" s="10">
        <v>14.63</v>
      </c>
      <c r="F548" s="6">
        <v>97.3</v>
      </c>
      <c r="G548" s="7">
        <f>YEAR(A548)</f>
        <v>2001</v>
      </c>
      <c r="H548" s="7">
        <f>ROUND((MONTH(A548)+1)/3,0)</f>
        <v>3</v>
      </c>
      <c r="I548">
        <f t="shared" si="8"/>
        <v>8007</v>
      </c>
      <c r="P548" s="13">
        <v>82.049</v>
      </c>
    </row>
    <row r="549" spans="1:16" ht="12.75">
      <c r="A549" s="1">
        <v>37165</v>
      </c>
      <c r="B549" s="2">
        <v>187.4</v>
      </c>
      <c r="C549" s="7">
        <v>7694</v>
      </c>
      <c r="D549" s="7">
        <v>144086</v>
      </c>
      <c r="E549" s="10">
        <v>14.66</v>
      </c>
      <c r="F549" s="6">
        <v>96.8</v>
      </c>
      <c r="G549" s="7">
        <f>YEAR(A549)</f>
        <v>2001</v>
      </c>
      <c r="H549" s="7">
        <f>ROUND((MONTH(A549)+1)/3,0)</f>
        <v>4</v>
      </c>
      <c r="I549">
        <f t="shared" si="8"/>
        <v>8008</v>
      </c>
      <c r="P549" s="13">
        <v>82.637</v>
      </c>
    </row>
    <row r="550" spans="1:16" ht="12.75">
      <c r="A550" s="1">
        <v>37196</v>
      </c>
      <c r="B550" s="2">
        <v>188.1</v>
      </c>
      <c r="C550" s="7">
        <v>8003</v>
      </c>
      <c r="D550" s="7">
        <v>144240</v>
      </c>
      <c r="E550" s="10">
        <v>14.72</v>
      </c>
      <c r="F550" s="6">
        <v>96.6</v>
      </c>
      <c r="G550" s="7">
        <f>YEAR(A550)</f>
        <v>2001</v>
      </c>
      <c r="H550" s="7">
        <f>ROUND((MONTH(A550)+1)/3,0)</f>
        <v>4</v>
      </c>
      <c r="I550">
        <f t="shared" si="8"/>
        <v>8008</v>
      </c>
      <c r="P550" s="13">
        <v>82.81</v>
      </c>
    </row>
    <row r="551" spans="1:16" ht="12.75">
      <c r="A551" s="1">
        <v>37226</v>
      </c>
      <c r="B551" s="2">
        <v>188.4</v>
      </c>
      <c r="C551" s="7">
        <v>8258</v>
      </c>
      <c r="D551" s="7">
        <v>144305</v>
      </c>
      <c r="E551" s="10">
        <v>14.75</v>
      </c>
      <c r="F551" s="6">
        <v>96.2</v>
      </c>
      <c r="G551" s="7">
        <f>YEAR(A551)</f>
        <v>2001</v>
      </c>
      <c r="H551" s="7">
        <f>ROUND((MONTH(A551)+1)/3,0)</f>
        <v>4</v>
      </c>
      <c r="I551">
        <f t="shared" si="8"/>
        <v>8008</v>
      </c>
      <c r="P551" s="13">
        <v>82.829</v>
      </c>
    </row>
    <row r="552" spans="1:16" ht="12.75">
      <c r="A552" s="1">
        <v>37257</v>
      </c>
      <c r="B552" s="2">
        <v>188.7</v>
      </c>
      <c r="C552" s="7">
        <v>8182</v>
      </c>
      <c r="D552" s="7">
        <v>143883</v>
      </c>
      <c r="E552" s="10">
        <v>14.76</v>
      </c>
      <c r="F552" s="6">
        <v>96.1</v>
      </c>
      <c r="G552" s="7">
        <f>YEAR(A552)</f>
        <v>2002</v>
      </c>
      <c r="H552" s="7">
        <f>ROUND((MONTH(A552)+1)/3,0)</f>
        <v>1</v>
      </c>
      <c r="I552">
        <f t="shared" si="8"/>
        <v>8009</v>
      </c>
      <c r="P552" s="13">
        <v>82.862</v>
      </c>
    </row>
    <row r="553" spans="1:16" ht="12.75">
      <c r="A553" s="1">
        <v>37288</v>
      </c>
      <c r="B553" s="2">
        <v>189.1</v>
      </c>
      <c r="C553" s="7">
        <v>8215</v>
      </c>
      <c r="D553" s="7">
        <v>144653</v>
      </c>
      <c r="E553" s="10">
        <v>14.79</v>
      </c>
      <c r="F553" s="6">
        <v>95.7</v>
      </c>
      <c r="G553" s="7">
        <f>YEAR(A553)</f>
        <v>2002</v>
      </c>
      <c r="H553" s="7">
        <f>ROUND((MONTH(A553)+1)/3,0)</f>
        <v>1</v>
      </c>
      <c r="I553">
        <f t="shared" si="8"/>
        <v>8009</v>
      </c>
      <c r="P553" s="13">
        <v>83.017</v>
      </c>
    </row>
    <row r="554" spans="1:16" ht="12.75">
      <c r="A554" s="1">
        <v>37316</v>
      </c>
      <c r="B554" s="2">
        <v>189.2</v>
      </c>
      <c r="C554" s="7">
        <v>8304</v>
      </c>
      <c r="D554" s="7">
        <v>144481</v>
      </c>
      <c r="E554" s="10">
        <v>14.82</v>
      </c>
      <c r="F554" s="6">
        <v>95.8</v>
      </c>
      <c r="G554" s="7">
        <f>YEAR(A554)</f>
        <v>2002</v>
      </c>
      <c r="H554" s="7">
        <f>ROUND((MONTH(A554)+1)/3,0)</f>
        <v>1</v>
      </c>
      <c r="I554">
        <f t="shared" si="8"/>
        <v>8009</v>
      </c>
      <c r="P554" s="13">
        <v>83.12</v>
      </c>
    </row>
    <row r="555" spans="1:16" ht="12.75">
      <c r="A555" s="1">
        <v>37347</v>
      </c>
      <c r="B555" s="2">
        <v>189.7</v>
      </c>
      <c r="C555" s="7">
        <v>8599</v>
      </c>
      <c r="D555" s="7">
        <v>144725</v>
      </c>
      <c r="E555" s="10">
        <v>14.84</v>
      </c>
      <c r="F555" s="6">
        <v>96.3</v>
      </c>
      <c r="G555" s="7">
        <f>YEAR(A555)</f>
        <v>2002</v>
      </c>
      <c r="H555" s="7">
        <f>ROUND((MONTH(A555)+1)/3,0)</f>
        <v>2</v>
      </c>
      <c r="I555">
        <f t="shared" si="8"/>
        <v>8010</v>
      </c>
      <c r="P555" s="13">
        <v>83.366</v>
      </c>
    </row>
    <row r="556" spans="1:16" ht="12.75">
      <c r="A556" s="1">
        <v>37377</v>
      </c>
      <c r="B556" s="2">
        <v>190</v>
      </c>
      <c r="C556" s="7">
        <v>8399</v>
      </c>
      <c r="D556" s="7">
        <v>144938</v>
      </c>
      <c r="E556" s="10">
        <v>14.88</v>
      </c>
      <c r="F556" s="6">
        <v>96.2</v>
      </c>
      <c r="G556" s="7">
        <f>YEAR(A556)</f>
        <v>2002</v>
      </c>
      <c r="H556" s="7">
        <f>ROUND((MONTH(A556)+1)/3,0)</f>
        <v>2</v>
      </c>
      <c r="I556">
        <f t="shared" si="8"/>
        <v>8010</v>
      </c>
      <c r="P556" s="13">
        <v>83.465</v>
      </c>
    </row>
    <row r="557" spans="1:16" ht="12.75">
      <c r="A557" s="1">
        <v>37408</v>
      </c>
      <c r="B557" s="2">
        <v>190.2</v>
      </c>
      <c r="C557" s="7">
        <v>8393</v>
      </c>
      <c r="D557" s="7">
        <v>144808</v>
      </c>
      <c r="E557" s="10">
        <v>14.94</v>
      </c>
      <c r="F557" s="6">
        <v>96.2</v>
      </c>
      <c r="G557" s="7">
        <f>YEAR(A557)</f>
        <v>2002</v>
      </c>
      <c r="H557" s="7">
        <f>ROUND((MONTH(A557)+1)/3,0)</f>
        <v>2</v>
      </c>
      <c r="I557">
        <f t="shared" si="8"/>
        <v>8010</v>
      </c>
      <c r="P557" s="13">
        <v>83.594</v>
      </c>
    </row>
    <row r="558" spans="1:16" ht="12.75">
      <c r="A558" s="1">
        <v>37438</v>
      </c>
      <c r="B558" s="2">
        <v>190.5</v>
      </c>
      <c r="C558" s="7">
        <v>8390</v>
      </c>
      <c r="D558" s="7">
        <v>144803</v>
      </c>
      <c r="E558" s="10">
        <v>14.98</v>
      </c>
      <c r="F558" s="6">
        <v>96.2</v>
      </c>
      <c r="G558" s="7">
        <f>YEAR(A558)</f>
        <v>2002</v>
      </c>
      <c r="H558" s="7">
        <f>ROUND((MONTH(A558)+1)/3,0)</f>
        <v>3</v>
      </c>
      <c r="I558">
        <f t="shared" si="8"/>
        <v>8011</v>
      </c>
      <c r="P558" s="13">
        <v>83.745</v>
      </c>
    </row>
    <row r="559" spans="1:16" ht="12.75">
      <c r="A559" s="1">
        <v>37469</v>
      </c>
      <c r="B559" s="2">
        <v>191.1</v>
      </c>
      <c r="C559" s="7">
        <v>8304</v>
      </c>
      <c r="D559" s="7">
        <v>145009</v>
      </c>
      <c r="E559" s="10">
        <v>15.02</v>
      </c>
      <c r="F559" s="6">
        <v>96.3</v>
      </c>
      <c r="G559" s="7">
        <f>YEAR(A559)</f>
        <v>2002</v>
      </c>
      <c r="H559" s="7">
        <f>ROUND((MONTH(A559)+1)/3,0)</f>
        <v>3</v>
      </c>
      <c r="I559">
        <f t="shared" si="8"/>
        <v>8011</v>
      </c>
      <c r="P559" s="13">
        <v>83.9</v>
      </c>
    </row>
    <row r="560" spans="1:16" ht="12.75">
      <c r="A560" s="1">
        <v>37500</v>
      </c>
      <c r="B560" s="2">
        <v>191.3</v>
      </c>
      <c r="C560" s="7">
        <v>8251</v>
      </c>
      <c r="D560" s="7">
        <v>145552</v>
      </c>
      <c r="E560" s="10">
        <v>15.06</v>
      </c>
      <c r="F560" s="6">
        <v>96.4</v>
      </c>
      <c r="G560" s="7">
        <f>YEAR(A560)</f>
        <v>2002</v>
      </c>
      <c r="H560" s="7">
        <f>ROUND((MONTH(A560)+1)/3,0)</f>
        <v>3</v>
      </c>
      <c r="I560">
        <f t="shared" si="8"/>
        <v>8011</v>
      </c>
      <c r="P560" s="13">
        <v>84.033</v>
      </c>
    </row>
    <row r="561" spans="1:16" ht="12.75">
      <c r="A561" s="1">
        <v>37530</v>
      </c>
      <c r="B561" s="2">
        <v>191.5</v>
      </c>
      <c r="C561" s="7">
        <v>8307</v>
      </c>
      <c r="D561" s="7">
        <v>145314</v>
      </c>
      <c r="E561" s="10">
        <v>15.12</v>
      </c>
      <c r="F561" s="6">
        <v>96.4</v>
      </c>
      <c r="G561" s="7">
        <f>YEAR(A561)</f>
        <v>2002</v>
      </c>
      <c r="H561" s="7">
        <f>ROUND((MONTH(A561)+1)/3,0)</f>
        <v>4</v>
      </c>
      <c r="I561">
        <f t="shared" si="8"/>
        <v>8012</v>
      </c>
      <c r="P561" s="13">
        <v>84.109</v>
      </c>
    </row>
    <row r="562" spans="1:16" ht="12.75">
      <c r="A562" s="1">
        <v>37561</v>
      </c>
      <c r="B562" s="2">
        <v>191.9</v>
      </c>
      <c r="C562" s="7">
        <v>8520</v>
      </c>
      <c r="D562" s="7">
        <v>145041</v>
      </c>
      <c r="E562" s="10">
        <v>15.15</v>
      </c>
      <c r="F562" s="6">
        <v>96.3</v>
      </c>
      <c r="G562" s="7">
        <f>YEAR(A562)</f>
        <v>2002</v>
      </c>
      <c r="H562" s="7">
        <f>ROUND((MONTH(A562)+1)/3,0)</f>
        <v>4</v>
      </c>
      <c r="I562">
        <f t="shared" si="8"/>
        <v>8012</v>
      </c>
      <c r="P562" s="13">
        <v>84.191</v>
      </c>
    </row>
    <row r="563" spans="1:16" ht="12.75">
      <c r="A563" s="1">
        <v>37591</v>
      </c>
      <c r="B563" s="2">
        <v>192.1</v>
      </c>
      <c r="C563" s="7">
        <v>8640</v>
      </c>
      <c r="D563" s="7">
        <v>145066</v>
      </c>
      <c r="E563" s="10">
        <v>15.21</v>
      </c>
      <c r="F563" s="6">
        <v>96.5</v>
      </c>
      <c r="G563" s="7">
        <f>YEAR(A563)</f>
        <v>2002</v>
      </c>
      <c r="H563" s="7">
        <f>ROUND((MONTH(A563)+1)/3,0)</f>
        <v>4</v>
      </c>
      <c r="I563">
        <f t="shared" si="8"/>
        <v>8012</v>
      </c>
      <c r="P563" s="13">
        <v>84.26</v>
      </c>
    </row>
    <row r="564" spans="1:16" ht="12.75">
      <c r="A564" s="1">
        <v>37622</v>
      </c>
      <c r="B564" s="2">
        <v>192.4</v>
      </c>
      <c r="C564" s="7">
        <v>8520</v>
      </c>
      <c r="D564" s="7">
        <v>145937</v>
      </c>
      <c r="E564" s="10">
        <v>15.22</v>
      </c>
      <c r="F564" s="6">
        <v>96.8</v>
      </c>
      <c r="G564" s="7">
        <f>YEAR(A564)</f>
        <v>2003</v>
      </c>
      <c r="H564" s="7">
        <f>ROUND((MONTH(A564)+1)/3,0)</f>
        <v>1</v>
      </c>
      <c r="I564">
        <f t="shared" si="8"/>
        <v>8013</v>
      </c>
      <c r="P564" s="13">
        <v>84.293</v>
      </c>
    </row>
    <row r="565" spans="1:16" ht="12.75">
      <c r="A565" s="1">
        <v>37653</v>
      </c>
      <c r="B565" s="2">
        <v>192.5</v>
      </c>
      <c r="C565" s="7">
        <v>8618</v>
      </c>
      <c r="D565" s="7">
        <v>146100</v>
      </c>
      <c r="E565" s="10">
        <v>15.29</v>
      </c>
      <c r="F565" s="6">
        <v>97.1</v>
      </c>
      <c r="G565" s="7">
        <f>YEAR(A565)</f>
        <v>2003</v>
      </c>
      <c r="H565" s="7">
        <f>ROUND((MONTH(A565)+1)/3,0)</f>
        <v>1</v>
      </c>
      <c r="I565">
        <f t="shared" si="8"/>
        <v>8013</v>
      </c>
      <c r="P565" s="13">
        <v>84.383</v>
      </c>
    </row>
    <row r="566" spans="1:16" ht="12.75">
      <c r="A566" s="1">
        <v>37681</v>
      </c>
      <c r="B566" s="2">
        <v>192.5</v>
      </c>
      <c r="C566" s="7">
        <v>8588</v>
      </c>
      <c r="D566" s="7">
        <v>146022</v>
      </c>
      <c r="E566" s="10">
        <v>15.28</v>
      </c>
      <c r="F566" s="6">
        <v>98.1</v>
      </c>
      <c r="G566" s="7">
        <f>YEAR(A566)</f>
        <v>2003</v>
      </c>
      <c r="H566" s="7">
        <f>ROUND((MONTH(A566)+1)/3,0)</f>
        <v>1</v>
      </c>
      <c r="I566">
        <f t="shared" si="8"/>
        <v>8013</v>
      </c>
      <c r="P566" s="13">
        <v>84.492</v>
      </c>
    </row>
    <row r="567" spans="1:16" ht="12.75">
      <c r="A567" s="1">
        <v>37712</v>
      </c>
      <c r="B567" s="2">
        <v>192.5</v>
      </c>
      <c r="C567" s="7">
        <v>8842</v>
      </c>
      <c r="D567" s="7">
        <v>146474</v>
      </c>
      <c r="E567" s="10">
        <v>15.28</v>
      </c>
      <c r="F567" s="6">
        <v>97.1</v>
      </c>
      <c r="G567" s="7">
        <f>YEAR(A567)</f>
        <v>2003</v>
      </c>
      <c r="H567" s="7">
        <f>ROUND((MONTH(A567)+1)/3,0)</f>
        <v>2</v>
      </c>
      <c r="I567">
        <f t="shared" si="8"/>
        <v>8014</v>
      </c>
      <c r="P567" s="13">
        <v>84.558</v>
      </c>
    </row>
    <row r="568" spans="1:16" ht="12.75">
      <c r="A568" s="1">
        <v>37742</v>
      </c>
      <c r="B568" s="2">
        <v>192.9</v>
      </c>
      <c r="C568" s="7">
        <v>8957</v>
      </c>
      <c r="D568" s="7">
        <v>146500</v>
      </c>
      <c r="E568" s="10">
        <v>15.33</v>
      </c>
      <c r="F568" s="6">
        <v>96.9</v>
      </c>
      <c r="G568" s="7">
        <f>YEAR(A568)</f>
        <v>2003</v>
      </c>
      <c r="H568" s="7">
        <f>ROUND((MONTH(A568)+1)/3,0)</f>
        <v>2</v>
      </c>
      <c r="I568">
        <f t="shared" si="8"/>
        <v>8014</v>
      </c>
      <c r="P568" s="13">
        <v>84.66</v>
      </c>
    </row>
    <row r="569" spans="1:16" ht="12.75">
      <c r="A569" s="1">
        <v>37773</v>
      </c>
      <c r="B569" s="2">
        <v>193</v>
      </c>
      <c r="C569" s="7">
        <v>9266</v>
      </c>
      <c r="D569" s="7">
        <v>147056</v>
      </c>
      <c r="E569" s="10">
        <v>15.36</v>
      </c>
      <c r="F569" s="6">
        <v>97.3</v>
      </c>
      <c r="G569" s="7">
        <f>YEAR(A569)</f>
        <v>2003</v>
      </c>
      <c r="H569" s="7">
        <f>ROUND((MONTH(A569)+1)/3,0)</f>
        <v>2</v>
      </c>
      <c r="I569">
        <f t="shared" si="8"/>
        <v>8014</v>
      </c>
      <c r="P569" s="13">
        <v>84.695</v>
      </c>
    </row>
    <row r="570" spans="1:16" ht="12.75">
      <c r="A570" s="1">
        <v>37803</v>
      </c>
      <c r="B570" s="2">
        <v>193.4</v>
      </c>
      <c r="C570" s="7">
        <v>9011</v>
      </c>
      <c r="D570" s="7">
        <v>146485</v>
      </c>
      <c r="E570" s="10">
        <v>15.4</v>
      </c>
      <c r="F570" s="6">
        <v>97.3</v>
      </c>
      <c r="G570" s="7">
        <f>YEAR(A570)</f>
        <v>2003</v>
      </c>
      <c r="H570" s="7">
        <f>ROUND((MONTH(A570)+1)/3,0)</f>
        <v>3</v>
      </c>
      <c r="I570">
        <f t="shared" si="8"/>
        <v>8015</v>
      </c>
      <c r="P570" s="13">
        <v>84.897</v>
      </c>
    </row>
    <row r="571" spans="1:16" ht="12.75">
      <c r="A571" s="1">
        <v>37834</v>
      </c>
      <c r="B571" s="2">
        <v>193.6</v>
      </c>
      <c r="C571" s="7">
        <v>8896</v>
      </c>
      <c r="D571" s="7">
        <v>146445</v>
      </c>
      <c r="E571" s="10">
        <v>15.42</v>
      </c>
      <c r="F571" s="6">
        <v>97</v>
      </c>
      <c r="G571" s="7">
        <f>YEAR(A571)</f>
        <v>2003</v>
      </c>
      <c r="H571" s="7">
        <f>ROUND((MONTH(A571)+1)/3,0)</f>
        <v>3</v>
      </c>
      <c r="I571">
        <f t="shared" si="8"/>
        <v>8015</v>
      </c>
      <c r="P571" s="13">
        <v>84.979</v>
      </c>
    </row>
    <row r="572" spans="1:16" ht="12.75">
      <c r="A572" s="1">
        <v>37865</v>
      </c>
      <c r="B572" s="2">
        <v>193.7</v>
      </c>
      <c r="C572" s="7">
        <v>8921</v>
      </c>
      <c r="D572" s="7">
        <v>146530</v>
      </c>
      <c r="E572" s="10">
        <v>15.42</v>
      </c>
      <c r="F572" s="6">
        <v>97.3</v>
      </c>
      <c r="G572" s="7">
        <f>YEAR(A572)</f>
        <v>2003</v>
      </c>
      <c r="H572" s="7">
        <f>ROUND((MONTH(A572)+1)/3,0)</f>
        <v>3</v>
      </c>
      <c r="I572">
        <f t="shared" si="8"/>
        <v>8015</v>
      </c>
      <c r="P572" s="13">
        <v>85.08</v>
      </c>
    </row>
    <row r="573" spans="1:16" ht="12.75">
      <c r="A573" s="1">
        <v>37895</v>
      </c>
      <c r="B573" s="2">
        <v>194</v>
      </c>
      <c r="C573" s="7">
        <v>8732</v>
      </c>
      <c r="D573" s="7">
        <v>146716</v>
      </c>
      <c r="E573" s="10">
        <v>15.43</v>
      </c>
      <c r="F573" s="6">
        <v>97.2</v>
      </c>
      <c r="G573" s="7">
        <f>YEAR(A573)</f>
        <v>2003</v>
      </c>
      <c r="H573" s="7">
        <f>ROUND((MONTH(A573)+1)/3,0)</f>
        <v>4</v>
      </c>
      <c r="I573">
        <f t="shared" si="8"/>
        <v>8016</v>
      </c>
      <c r="P573" s="13">
        <v>85.218</v>
      </c>
    </row>
    <row r="574" spans="1:16" ht="12.75">
      <c r="A574" s="1">
        <v>37926</v>
      </c>
      <c r="B574" s="2">
        <v>194</v>
      </c>
      <c r="C574" s="7">
        <v>8576</v>
      </c>
      <c r="D574" s="7">
        <v>147000</v>
      </c>
      <c r="E574" s="10">
        <v>15.47</v>
      </c>
      <c r="F574" s="6">
        <v>97.4</v>
      </c>
      <c r="G574" s="7">
        <f>YEAR(A574)</f>
        <v>2003</v>
      </c>
      <c r="H574" s="7">
        <f>ROUND((MONTH(A574)+1)/3,0)</f>
        <v>4</v>
      </c>
      <c r="I574">
        <f t="shared" si="8"/>
        <v>8016</v>
      </c>
      <c r="P574" s="13">
        <v>85.332</v>
      </c>
    </row>
    <row r="575" spans="1:16" ht="12.75">
      <c r="A575" s="1">
        <v>37956</v>
      </c>
      <c r="B575" s="2">
        <v>194.2</v>
      </c>
      <c r="C575" s="7">
        <v>8317</v>
      </c>
      <c r="D575" s="7">
        <v>146729</v>
      </c>
      <c r="E575" s="10">
        <v>15.47</v>
      </c>
      <c r="F575" s="6">
        <v>97.7</v>
      </c>
      <c r="G575" s="7">
        <f>YEAR(A575)</f>
        <v>2003</v>
      </c>
      <c r="H575" s="7">
        <f>ROUND((MONTH(A575)+1)/3,0)</f>
        <v>4</v>
      </c>
      <c r="I575">
        <f t="shared" si="8"/>
        <v>8016</v>
      </c>
      <c r="P575" s="13">
        <v>85.452</v>
      </c>
    </row>
    <row r="576" spans="1:16" ht="12.75">
      <c r="A576" s="1">
        <v>37987</v>
      </c>
      <c r="B576" s="2">
        <v>194.6</v>
      </c>
      <c r="C576" s="7">
        <v>8370</v>
      </c>
      <c r="D576" s="7">
        <v>146842</v>
      </c>
      <c r="E576" s="10">
        <v>15.51</v>
      </c>
      <c r="F576" s="6">
        <v>98.5</v>
      </c>
      <c r="G576" s="7">
        <f>YEAR(A576)</f>
        <v>2004</v>
      </c>
      <c r="H576" s="7">
        <f>ROUND((MONTH(A576)+1)/3,0)</f>
        <v>1</v>
      </c>
      <c r="I576">
        <f t="shared" si="8"/>
        <v>8017</v>
      </c>
      <c r="P576" s="13">
        <v>85.702</v>
      </c>
    </row>
    <row r="577" spans="1:16" ht="12.75">
      <c r="A577" s="1">
        <v>38018</v>
      </c>
      <c r="B577" s="2">
        <v>194.9</v>
      </c>
      <c r="C577" s="7">
        <v>8167</v>
      </c>
      <c r="D577" s="7">
        <v>146709</v>
      </c>
      <c r="E577" s="10">
        <v>15.54</v>
      </c>
      <c r="F577" s="6">
        <v>98.9</v>
      </c>
      <c r="G577" s="7">
        <f>YEAR(A577)</f>
        <v>2004</v>
      </c>
      <c r="H577" s="7">
        <f>ROUND((MONTH(A577)+1)/3,0)</f>
        <v>1</v>
      </c>
      <c r="I577">
        <f t="shared" si="8"/>
        <v>8017</v>
      </c>
      <c r="P577" s="13">
        <v>85.862</v>
      </c>
    </row>
    <row r="578" spans="1:16" ht="12.75">
      <c r="A578" s="1">
        <v>38047</v>
      </c>
      <c r="B578" s="2">
        <v>195.5</v>
      </c>
      <c r="C578" s="7">
        <v>8491</v>
      </c>
      <c r="D578" s="7">
        <v>146944</v>
      </c>
      <c r="E578" s="10">
        <v>15.56</v>
      </c>
      <c r="F578" s="6">
        <v>99.1</v>
      </c>
      <c r="G578" s="7">
        <f>YEAR(A578)</f>
        <v>2004</v>
      </c>
      <c r="H578" s="7">
        <f>ROUND((MONTH(A578)+1)/3,0)</f>
        <v>1</v>
      </c>
      <c r="I578">
        <f t="shared" si="8"/>
        <v>8017</v>
      </c>
      <c r="P578" s="13">
        <v>86.016</v>
      </c>
    </row>
    <row r="579" spans="1:16" ht="12.75">
      <c r="A579" s="1">
        <v>38078</v>
      </c>
      <c r="B579" s="2">
        <v>195.9</v>
      </c>
      <c r="C579" s="7">
        <v>8170</v>
      </c>
      <c r="D579" s="7">
        <v>146850</v>
      </c>
      <c r="E579" s="10">
        <v>15.59</v>
      </c>
      <c r="F579" s="6">
        <v>99.4</v>
      </c>
      <c r="G579" s="7">
        <f>YEAR(A579)</f>
        <v>2004</v>
      </c>
      <c r="H579" s="7">
        <f>ROUND((MONTH(A579)+1)/3,0)</f>
        <v>2</v>
      </c>
      <c r="I579">
        <f t="shared" si="8"/>
        <v>8018</v>
      </c>
      <c r="P579" s="13">
        <v>86.238</v>
      </c>
    </row>
    <row r="580" spans="1:16" ht="12.75">
      <c r="A580" s="1">
        <v>38108</v>
      </c>
      <c r="B580" s="2">
        <v>196.2</v>
      </c>
      <c r="C580" s="7">
        <v>8212</v>
      </c>
      <c r="D580" s="7">
        <v>147065</v>
      </c>
      <c r="E580" s="10">
        <v>15.64</v>
      </c>
      <c r="F580" s="6">
        <v>99.6</v>
      </c>
      <c r="G580" s="7">
        <f>YEAR(A580)</f>
        <v>2004</v>
      </c>
      <c r="H580" s="7">
        <f>ROUND((MONTH(A580)+1)/3,0)</f>
        <v>2</v>
      </c>
      <c r="I580">
        <f t="shared" si="8"/>
        <v>8018</v>
      </c>
      <c r="P580" s="13">
        <v>86.356</v>
      </c>
    </row>
    <row r="581" spans="1:16" ht="12.75">
      <c r="A581" s="1">
        <v>38139</v>
      </c>
      <c r="B581" s="2">
        <v>196.6</v>
      </c>
      <c r="C581" s="7">
        <v>8286</v>
      </c>
      <c r="D581" s="7">
        <v>147460</v>
      </c>
      <c r="E581" s="10">
        <v>15.67</v>
      </c>
      <c r="F581" s="6">
        <v>99.7</v>
      </c>
      <c r="G581" s="7">
        <f>YEAR(A581)</f>
        <v>2004</v>
      </c>
      <c r="H581" s="7">
        <f>ROUND((MONTH(A581)+1)/3,0)</f>
        <v>2</v>
      </c>
      <c r="I581">
        <f t="shared" si="8"/>
        <v>8018</v>
      </c>
      <c r="P581" s="13">
        <v>86.496</v>
      </c>
    </row>
    <row r="582" spans="1:16" ht="12.75">
      <c r="A582" s="1">
        <v>38169</v>
      </c>
      <c r="B582" s="2">
        <v>196.8</v>
      </c>
      <c r="C582" s="7">
        <v>8136</v>
      </c>
      <c r="D582" s="7">
        <v>147692</v>
      </c>
      <c r="E582" s="10">
        <v>15.7</v>
      </c>
      <c r="F582" s="6">
        <v>99.7</v>
      </c>
      <c r="G582" s="7">
        <f>YEAR(A582)</f>
        <v>2004</v>
      </c>
      <c r="H582" s="7">
        <f>ROUND((MONTH(A582)+1)/3,0)</f>
        <v>3</v>
      </c>
      <c r="I582">
        <f t="shared" si="8"/>
        <v>8019</v>
      </c>
      <c r="P582" s="13">
        <v>86.605</v>
      </c>
    </row>
    <row r="583" spans="1:16" ht="12.75">
      <c r="A583" s="1">
        <v>38200</v>
      </c>
      <c r="B583" s="2">
        <v>196.9</v>
      </c>
      <c r="C583" s="7">
        <v>7990</v>
      </c>
      <c r="D583" s="7">
        <v>147564</v>
      </c>
      <c r="E583" s="10">
        <v>15.74</v>
      </c>
      <c r="F583" s="6">
        <v>100</v>
      </c>
      <c r="G583" s="7">
        <f>YEAR(A583)</f>
        <v>2004</v>
      </c>
      <c r="H583" s="7">
        <f>ROUND((MONTH(A583)+1)/3,0)</f>
        <v>3</v>
      </c>
      <c r="I583">
        <f t="shared" si="8"/>
        <v>8019</v>
      </c>
      <c r="P583" s="13">
        <v>86.642</v>
      </c>
    </row>
    <row r="584" spans="1:16" ht="12.75">
      <c r="A584" s="1">
        <v>38231</v>
      </c>
      <c r="B584" s="2">
        <v>197.5</v>
      </c>
      <c r="C584" s="7">
        <v>7927</v>
      </c>
      <c r="D584" s="7">
        <v>147415</v>
      </c>
      <c r="E584" s="10">
        <v>15.78</v>
      </c>
      <c r="F584" s="6">
        <v>100.1</v>
      </c>
      <c r="G584" s="7">
        <f>YEAR(A584)</f>
        <v>2004</v>
      </c>
      <c r="H584" s="7">
        <f>ROUND((MONTH(A584)+1)/3,0)</f>
        <v>3</v>
      </c>
      <c r="I584">
        <f t="shared" si="8"/>
        <v>8019</v>
      </c>
      <c r="P584" s="13">
        <v>86.806</v>
      </c>
    </row>
    <row r="585" spans="1:16" ht="12.75">
      <c r="A585" s="1">
        <v>38261</v>
      </c>
      <c r="B585" s="2">
        <v>197.9</v>
      </c>
      <c r="C585" s="7">
        <v>8061</v>
      </c>
      <c r="D585" s="7">
        <v>147793</v>
      </c>
      <c r="E585" s="10">
        <v>15.81</v>
      </c>
      <c r="F585" s="6">
        <v>100</v>
      </c>
      <c r="G585" s="7">
        <f>YEAR(A585)</f>
        <v>2004</v>
      </c>
      <c r="H585" s="7">
        <f>ROUND((MONTH(A585)+1)/3,0)</f>
        <v>4</v>
      </c>
      <c r="I585">
        <f t="shared" si="8"/>
        <v>8020</v>
      </c>
      <c r="P585" s="13">
        <v>86.994</v>
      </c>
    </row>
    <row r="586" spans="1:16" ht="12.75">
      <c r="A586" s="1">
        <v>38292</v>
      </c>
      <c r="B586" s="2">
        <v>198.3</v>
      </c>
      <c r="C586" s="7">
        <v>7932</v>
      </c>
      <c r="D586" s="7">
        <v>148162</v>
      </c>
      <c r="E586" s="10">
        <v>15.84</v>
      </c>
      <c r="F586" s="6">
        <v>100.9</v>
      </c>
      <c r="G586" s="7">
        <f>YEAR(A586)</f>
        <v>2004</v>
      </c>
      <c r="H586" s="7">
        <f>ROUND((MONTH(A586)+1)/3,0)</f>
        <v>4</v>
      </c>
      <c r="I586">
        <f t="shared" si="8"/>
        <v>8020</v>
      </c>
      <c r="P586" s="13">
        <v>87.179</v>
      </c>
    </row>
    <row r="587" spans="1:16" ht="12.75">
      <c r="A587" s="1">
        <v>38322</v>
      </c>
      <c r="B587" s="2">
        <v>198.6</v>
      </c>
      <c r="C587" s="7">
        <v>7934</v>
      </c>
      <c r="D587" s="7">
        <v>148059</v>
      </c>
      <c r="E587" s="10">
        <v>15.86</v>
      </c>
      <c r="F587" s="6">
        <v>101.3</v>
      </c>
      <c r="G587" s="7">
        <f>YEAR(A587)</f>
        <v>2004</v>
      </c>
      <c r="H587" s="7">
        <f>ROUND((MONTH(A587)+1)/3,0)</f>
        <v>4</v>
      </c>
      <c r="I587">
        <f t="shared" si="8"/>
        <v>8020</v>
      </c>
      <c r="P587" s="13">
        <v>87.287</v>
      </c>
    </row>
    <row r="588" spans="1:16" ht="12.75">
      <c r="A588" s="1">
        <v>38353</v>
      </c>
      <c r="B588" s="2">
        <v>199</v>
      </c>
      <c r="C588" s="7">
        <v>7784</v>
      </c>
      <c r="D588" s="7">
        <v>148029</v>
      </c>
      <c r="E588" s="10">
        <v>15.9</v>
      </c>
      <c r="F588" s="6">
        <v>101.6</v>
      </c>
      <c r="G588" s="7">
        <f>YEAR(A588)</f>
        <v>2005</v>
      </c>
      <c r="H588" s="7">
        <f>ROUND((MONTH(A588)+1)/3,0)</f>
        <v>1</v>
      </c>
      <c r="I588">
        <f t="shared" si="8"/>
        <v>8021</v>
      </c>
      <c r="P588" s="13">
        <v>87.6</v>
      </c>
    </row>
    <row r="589" spans="1:16" ht="12.75">
      <c r="A589" s="1">
        <v>38384</v>
      </c>
      <c r="B589" s="2">
        <v>199.4</v>
      </c>
      <c r="C589" s="7">
        <v>7980</v>
      </c>
      <c r="D589" s="7">
        <v>148364</v>
      </c>
      <c r="E589" s="10">
        <v>15.93</v>
      </c>
      <c r="F589" s="6">
        <v>101.7</v>
      </c>
      <c r="G589" s="7">
        <f>YEAR(A589)</f>
        <v>2005</v>
      </c>
      <c r="H589" s="7">
        <f>ROUND((MONTH(A589)+1)/3,0)</f>
        <v>1</v>
      </c>
      <c r="I589">
        <f aca="true" t="shared" si="9" ref="I589:I652">G589*4+H589</f>
        <v>8021</v>
      </c>
      <c r="P589" s="13">
        <v>87.74</v>
      </c>
    </row>
    <row r="590" spans="1:16" ht="12.75">
      <c r="A590" s="1">
        <v>38412</v>
      </c>
      <c r="B590" s="2">
        <v>200.1</v>
      </c>
      <c r="C590" s="7">
        <v>7737</v>
      </c>
      <c r="D590" s="7">
        <v>148391</v>
      </c>
      <c r="E590" s="10">
        <v>15.97</v>
      </c>
      <c r="F590" s="6">
        <v>102</v>
      </c>
      <c r="G590" s="7">
        <f>YEAR(A590)</f>
        <v>2005</v>
      </c>
      <c r="H590" s="7">
        <f>ROUND((MONTH(A590)+1)/3,0)</f>
        <v>1</v>
      </c>
      <c r="I590">
        <f t="shared" si="9"/>
        <v>8021</v>
      </c>
      <c r="P590" s="13">
        <v>87.945</v>
      </c>
    </row>
    <row r="591" spans="1:16" ht="12.75">
      <c r="A591" s="1">
        <v>38443</v>
      </c>
      <c r="B591" s="2">
        <v>200.2</v>
      </c>
      <c r="C591" s="7">
        <v>7672</v>
      </c>
      <c r="D591" s="7">
        <v>148926</v>
      </c>
      <c r="E591" s="10">
        <v>16.01</v>
      </c>
      <c r="F591" s="6">
        <v>102.4</v>
      </c>
      <c r="G591" s="7">
        <f>YEAR(A591)</f>
        <v>2005</v>
      </c>
      <c r="H591" s="7">
        <f>ROUND((MONTH(A591)+1)/3,0)</f>
        <v>2</v>
      </c>
      <c r="I591">
        <f t="shared" si="9"/>
        <v>8022</v>
      </c>
      <c r="P591" s="13">
        <v>88.032</v>
      </c>
    </row>
    <row r="592" spans="1:16" ht="12.75">
      <c r="A592" s="1">
        <v>38473</v>
      </c>
      <c r="B592" s="2">
        <v>200.5</v>
      </c>
      <c r="C592" s="7">
        <v>7651</v>
      </c>
      <c r="D592" s="7">
        <v>149261</v>
      </c>
      <c r="E592" s="10">
        <v>16.04</v>
      </c>
      <c r="F592" s="6">
        <v>102.2</v>
      </c>
      <c r="G592" s="7">
        <f>YEAR(A592)</f>
        <v>2005</v>
      </c>
      <c r="H592" s="7">
        <f>ROUND((MONTH(A592)+1)/3,0)</f>
        <v>2</v>
      </c>
      <c r="I592">
        <f t="shared" si="9"/>
        <v>8022</v>
      </c>
      <c r="P592" s="13">
        <v>88.204</v>
      </c>
    </row>
    <row r="593" spans="1:16" ht="12.75">
      <c r="A593" s="1">
        <v>38504</v>
      </c>
      <c r="B593" s="2">
        <v>200.6</v>
      </c>
      <c r="C593" s="7">
        <v>7524</v>
      </c>
      <c r="D593" s="7">
        <v>149238</v>
      </c>
      <c r="E593" s="10">
        <v>16.08</v>
      </c>
      <c r="F593" s="6">
        <v>102</v>
      </c>
      <c r="G593" s="7">
        <f>YEAR(A593)</f>
        <v>2005</v>
      </c>
      <c r="H593" s="7">
        <f>ROUND((MONTH(A593)+1)/3,0)</f>
        <v>2</v>
      </c>
      <c r="I593">
        <f t="shared" si="9"/>
        <v>8022</v>
      </c>
      <c r="P593" s="13">
        <v>88.259</v>
      </c>
    </row>
    <row r="594" spans="1:16" ht="12.75">
      <c r="A594" s="1">
        <v>38534</v>
      </c>
      <c r="B594" s="2">
        <v>200.9</v>
      </c>
      <c r="C594" s="7">
        <v>7406</v>
      </c>
      <c r="D594" s="7">
        <v>149432</v>
      </c>
      <c r="E594" s="10">
        <v>16.15</v>
      </c>
      <c r="F594" s="6">
        <v>101.8</v>
      </c>
      <c r="G594" s="7">
        <f>YEAR(A594)</f>
        <v>2005</v>
      </c>
      <c r="H594" s="7">
        <f>ROUND((MONTH(A594)+1)/3,0)</f>
        <v>3</v>
      </c>
      <c r="I594">
        <f t="shared" si="9"/>
        <v>8023</v>
      </c>
      <c r="P594" s="13">
        <v>88.387</v>
      </c>
    </row>
    <row r="595" spans="1:16" ht="12.75">
      <c r="A595" s="1">
        <v>38565</v>
      </c>
      <c r="B595" s="2">
        <v>201.1</v>
      </c>
      <c r="C595" s="7">
        <v>7345</v>
      </c>
      <c r="D595" s="7">
        <v>149779</v>
      </c>
      <c r="E595" s="10">
        <v>16.17</v>
      </c>
      <c r="F595" s="6">
        <v>101.9</v>
      </c>
      <c r="G595" s="7">
        <f>YEAR(A595)</f>
        <v>2005</v>
      </c>
      <c r="H595" s="7">
        <f>ROUND((MONTH(A595)+1)/3,0)</f>
        <v>3</v>
      </c>
      <c r="I595">
        <f t="shared" si="9"/>
        <v>8023</v>
      </c>
      <c r="P595" s="13">
        <v>88.455</v>
      </c>
    </row>
    <row r="596" spans="1:16" ht="12.75">
      <c r="A596" s="1">
        <v>38596</v>
      </c>
      <c r="B596" s="2">
        <v>201.3</v>
      </c>
      <c r="C596" s="7">
        <v>7553</v>
      </c>
      <c r="D596" s="7">
        <v>149954</v>
      </c>
      <c r="E596" s="10">
        <v>16.19</v>
      </c>
      <c r="F596" s="6">
        <v>102.8</v>
      </c>
      <c r="G596" s="7">
        <f>YEAR(A596)</f>
        <v>2005</v>
      </c>
      <c r="H596" s="7">
        <f>ROUND((MONTH(A596)+1)/3,0)</f>
        <v>3</v>
      </c>
      <c r="I596">
        <f t="shared" si="9"/>
        <v>8023</v>
      </c>
      <c r="P596" s="13">
        <v>88.644</v>
      </c>
    </row>
    <row r="597" spans="1:16" ht="12.75">
      <c r="A597" s="1">
        <v>38626</v>
      </c>
      <c r="B597" s="2">
        <v>202</v>
      </c>
      <c r="C597" s="7">
        <v>7453</v>
      </c>
      <c r="D597" s="7">
        <v>150001</v>
      </c>
      <c r="E597" s="10">
        <v>16.29</v>
      </c>
      <c r="F597" s="6">
        <v>103.8</v>
      </c>
      <c r="G597" s="7">
        <f>YEAR(A597)</f>
        <v>2005</v>
      </c>
      <c r="H597" s="7">
        <f>ROUND((MONTH(A597)+1)/3,0)</f>
        <v>4</v>
      </c>
      <c r="I597">
        <f t="shared" si="9"/>
        <v>8024</v>
      </c>
      <c r="P597" s="13">
        <v>88.89</v>
      </c>
    </row>
    <row r="598" spans="1:16" ht="12.75">
      <c r="A598" s="1">
        <v>38657</v>
      </c>
      <c r="B598" s="2">
        <v>202.5</v>
      </c>
      <c r="C598" s="7">
        <v>7566</v>
      </c>
      <c r="D598" s="7">
        <v>150065</v>
      </c>
      <c r="E598" s="10">
        <v>16.3</v>
      </c>
      <c r="F598" s="6">
        <v>103.7</v>
      </c>
      <c r="G598" s="7">
        <f>YEAR(A598)</f>
        <v>2005</v>
      </c>
      <c r="H598" s="7">
        <f>ROUND((MONTH(A598)+1)/3,0)</f>
        <v>4</v>
      </c>
      <c r="I598">
        <f t="shared" si="9"/>
        <v>8024</v>
      </c>
      <c r="P598" s="13">
        <v>89.113</v>
      </c>
    </row>
    <row r="599" spans="1:16" ht="12.75">
      <c r="A599" s="1">
        <v>38687</v>
      </c>
      <c r="B599" s="2">
        <v>202.8</v>
      </c>
      <c r="C599" s="7">
        <v>7279</v>
      </c>
      <c r="D599" s="7">
        <v>150030</v>
      </c>
      <c r="E599" s="10">
        <v>16.36</v>
      </c>
      <c r="F599" s="6">
        <v>103.7</v>
      </c>
      <c r="G599" s="7">
        <f>YEAR(A599)</f>
        <v>2005</v>
      </c>
      <c r="H599" s="7">
        <f>ROUND((MONTH(A599)+1)/3,0)</f>
        <v>4</v>
      </c>
      <c r="I599">
        <f t="shared" si="9"/>
        <v>8024</v>
      </c>
      <c r="P599" s="13">
        <v>89.207</v>
      </c>
    </row>
    <row r="600" spans="1:16" ht="12.75">
      <c r="A600" s="1">
        <v>38718</v>
      </c>
      <c r="B600" s="2">
        <v>203.2</v>
      </c>
      <c r="C600" s="7">
        <v>7064</v>
      </c>
      <c r="D600" s="7">
        <v>150214</v>
      </c>
      <c r="E600" s="10">
        <v>16.42</v>
      </c>
      <c r="F600" s="6">
        <v>104</v>
      </c>
      <c r="G600" s="7">
        <f>YEAR(A600)</f>
        <v>2006</v>
      </c>
      <c r="H600" s="7">
        <f>ROUND((MONTH(A600)+1)/3,0)</f>
        <v>1</v>
      </c>
      <c r="I600">
        <f t="shared" si="9"/>
        <v>8025</v>
      </c>
      <c r="P600" s="13">
        <v>89.41</v>
      </c>
    </row>
    <row r="601" spans="1:16" ht="12.75">
      <c r="A601" s="1">
        <v>38749</v>
      </c>
      <c r="B601" s="2">
        <v>203.6</v>
      </c>
      <c r="C601" s="7">
        <v>7184</v>
      </c>
      <c r="D601" s="7">
        <v>150641</v>
      </c>
      <c r="E601" s="10">
        <v>16.48</v>
      </c>
      <c r="F601" s="6">
        <v>103.3</v>
      </c>
      <c r="G601" s="7">
        <f>YEAR(A601)</f>
        <v>2006</v>
      </c>
      <c r="H601" s="7">
        <f>ROUND((MONTH(A601)+1)/3,0)</f>
        <v>1</v>
      </c>
      <c r="I601">
        <f t="shared" si="9"/>
        <v>8025</v>
      </c>
      <c r="P601" s="13">
        <v>89.544</v>
      </c>
    </row>
    <row r="602" spans="1:16" ht="12.75">
      <c r="A602" s="1">
        <v>38777</v>
      </c>
      <c r="B602" s="2">
        <v>204.3</v>
      </c>
      <c r="C602" s="7">
        <v>7072</v>
      </c>
      <c r="D602" s="7">
        <v>150813</v>
      </c>
      <c r="E602" s="10">
        <v>16.54</v>
      </c>
      <c r="F602" s="6">
        <v>103</v>
      </c>
      <c r="G602" s="7">
        <f>YEAR(A602)</f>
        <v>2006</v>
      </c>
      <c r="H602" s="7">
        <f>ROUND((MONTH(A602)+1)/3,0)</f>
        <v>1</v>
      </c>
      <c r="I602">
        <f t="shared" si="9"/>
        <v>8025</v>
      </c>
      <c r="P602" s="13">
        <v>89.766</v>
      </c>
    </row>
    <row r="603" spans="1:16" ht="12.75">
      <c r="A603" s="1">
        <v>38808</v>
      </c>
      <c r="B603" s="2">
        <v>204.8</v>
      </c>
      <c r="C603" s="7">
        <v>7120</v>
      </c>
      <c r="D603" s="7">
        <v>150881</v>
      </c>
      <c r="E603" s="10">
        <v>16.64</v>
      </c>
      <c r="F603" s="6">
        <v>103.1</v>
      </c>
      <c r="G603" s="7">
        <f>YEAR(A603)</f>
        <v>2006</v>
      </c>
      <c r="H603" s="7">
        <f>ROUND((MONTH(A603)+1)/3,0)</f>
        <v>2</v>
      </c>
      <c r="I603">
        <f t="shared" si="9"/>
        <v>8026</v>
      </c>
      <c r="P603" s="13">
        <v>90</v>
      </c>
    </row>
    <row r="604" spans="1:16" ht="12.75">
      <c r="A604" s="1">
        <v>38838</v>
      </c>
      <c r="B604" s="2">
        <v>205.4</v>
      </c>
      <c r="C604" s="7">
        <v>6980</v>
      </c>
      <c r="D604" s="7">
        <v>151069</v>
      </c>
      <c r="E604" s="10">
        <v>16.65</v>
      </c>
      <c r="F604" s="6">
        <v>103.8</v>
      </c>
      <c r="G604" s="7">
        <f>YEAR(A604)</f>
        <v>2006</v>
      </c>
      <c r="H604" s="7">
        <f>ROUND((MONTH(A604)+1)/3,0)</f>
        <v>2</v>
      </c>
      <c r="I604">
        <f t="shared" si="9"/>
        <v>8026</v>
      </c>
      <c r="P604" s="13">
        <v>90.205</v>
      </c>
    </row>
    <row r="605" spans="1:16" ht="12.75">
      <c r="A605" s="1">
        <v>38869</v>
      </c>
      <c r="B605" s="2">
        <v>205.9</v>
      </c>
      <c r="C605" s="7">
        <v>7001</v>
      </c>
      <c r="D605" s="7">
        <v>151354</v>
      </c>
      <c r="E605" s="10">
        <v>16.72</v>
      </c>
      <c r="F605" s="6">
        <v>104.2</v>
      </c>
      <c r="G605" s="7">
        <f>YEAR(A605)</f>
        <v>2006</v>
      </c>
      <c r="H605" s="7">
        <f>ROUND((MONTH(A605)+1)/3,0)</f>
        <v>2</v>
      </c>
      <c r="I605">
        <f t="shared" si="9"/>
        <v>8026</v>
      </c>
      <c r="P605" s="13">
        <v>90.427</v>
      </c>
    </row>
    <row r="606" spans="1:16" ht="12.75">
      <c r="A606" s="1">
        <v>38899</v>
      </c>
      <c r="B606" s="2">
        <v>206.3</v>
      </c>
      <c r="C606" s="7">
        <v>7175</v>
      </c>
      <c r="D606" s="7">
        <v>151377</v>
      </c>
      <c r="E606" s="10">
        <v>16.78</v>
      </c>
      <c r="F606" s="6">
        <v>104.2</v>
      </c>
      <c r="G606" s="7">
        <f>YEAR(A606)</f>
        <v>2006</v>
      </c>
      <c r="H606" s="7">
        <f>ROUND((MONTH(A606)+1)/3,0)</f>
        <v>3</v>
      </c>
      <c r="I606">
        <f t="shared" si="9"/>
        <v>8027</v>
      </c>
      <c r="P606" s="13">
        <v>90.527</v>
      </c>
    </row>
    <row r="607" spans="1:16" ht="12.75">
      <c r="A607" s="1">
        <v>38930</v>
      </c>
      <c r="B607" s="2">
        <v>206.8</v>
      </c>
      <c r="C607" s="7">
        <v>7091</v>
      </c>
      <c r="D607" s="7">
        <v>151716</v>
      </c>
      <c r="E607" s="10">
        <v>16.83</v>
      </c>
      <c r="F607" s="6">
        <v>104.7</v>
      </c>
      <c r="G607" s="7">
        <f>YEAR(A607)</f>
        <v>2006</v>
      </c>
      <c r="H607" s="7">
        <f>ROUND((MONTH(A607)+1)/3,0)</f>
        <v>3</v>
      </c>
      <c r="I607">
        <f t="shared" si="9"/>
        <v>8027</v>
      </c>
      <c r="P607" s="13">
        <v>90.713</v>
      </c>
    </row>
    <row r="608" spans="1:16" ht="12.75">
      <c r="A608" s="1">
        <v>38961</v>
      </c>
      <c r="B608" s="2">
        <v>207.2</v>
      </c>
      <c r="C608" s="7">
        <v>6847</v>
      </c>
      <c r="D608" s="7">
        <v>151662</v>
      </c>
      <c r="E608" s="10">
        <v>16.86</v>
      </c>
      <c r="F608" s="6">
        <v>104.8</v>
      </c>
      <c r="G608" s="7">
        <f>YEAR(A608)</f>
        <v>2006</v>
      </c>
      <c r="H608" s="7">
        <f>ROUND((MONTH(A608)+1)/3,0)</f>
        <v>3</v>
      </c>
      <c r="I608">
        <f t="shared" si="9"/>
        <v>8027</v>
      </c>
      <c r="P608" s="13">
        <v>90.852</v>
      </c>
    </row>
    <row r="609" spans="1:16" ht="12.75">
      <c r="A609" s="1">
        <v>38991</v>
      </c>
      <c r="B609" s="2">
        <v>207.6</v>
      </c>
      <c r="C609" s="7">
        <v>6727</v>
      </c>
      <c r="D609" s="7">
        <v>152041</v>
      </c>
      <c r="E609" s="10">
        <v>16.94</v>
      </c>
      <c r="F609" s="6">
        <v>104.2</v>
      </c>
      <c r="G609" s="7">
        <f>YEAR(A609)</f>
        <v>2006</v>
      </c>
      <c r="H609" s="7">
        <f>ROUND((MONTH(A609)+1)/3,0)</f>
        <v>4</v>
      </c>
      <c r="I609">
        <f t="shared" si="9"/>
        <v>8028</v>
      </c>
      <c r="P609" s="13">
        <v>91.011</v>
      </c>
    </row>
    <row r="610" spans="1:16" ht="12.75">
      <c r="A610" s="1">
        <v>39022</v>
      </c>
      <c r="B610" s="2">
        <v>207.8</v>
      </c>
      <c r="C610" s="7">
        <v>6872</v>
      </c>
      <c r="D610" s="7">
        <v>152406</v>
      </c>
      <c r="E610" s="10">
        <v>16.98</v>
      </c>
      <c r="F610" s="6">
        <v>105.2</v>
      </c>
      <c r="G610" s="7">
        <f>YEAR(A610)</f>
        <v>2006</v>
      </c>
      <c r="H610" s="7">
        <f>ROUND((MONTH(A610)+1)/3,0)</f>
        <v>4</v>
      </c>
      <c r="I610">
        <f t="shared" si="9"/>
        <v>8028</v>
      </c>
      <c r="P610" s="13">
        <v>91.058</v>
      </c>
    </row>
    <row r="611" spans="1:16" ht="12.75">
      <c r="A611" s="1">
        <v>39052</v>
      </c>
      <c r="B611" s="2">
        <v>208.1</v>
      </c>
      <c r="C611" s="7">
        <v>6762</v>
      </c>
      <c r="D611" s="7">
        <v>152732</v>
      </c>
      <c r="E611" s="10">
        <v>17.05</v>
      </c>
      <c r="F611" s="6">
        <v>105.7</v>
      </c>
      <c r="G611" s="7">
        <f>YEAR(A611)</f>
        <v>2006</v>
      </c>
      <c r="H611" s="7">
        <f>ROUND((MONTH(A611)+1)/3,0)</f>
        <v>4</v>
      </c>
      <c r="I611">
        <f t="shared" si="9"/>
        <v>8028</v>
      </c>
      <c r="P611" s="13">
        <v>91.19</v>
      </c>
    </row>
    <row r="612" spans="1:16" ht="12.75">
      <c r="A612" s="1">
        <v>39083</v>
      </c>
      <c r="B612" s="2">
        <v>208.6</v>
      </c>
      <c r="C612" s="7">
        <v>7116</v>
      </c>
      <c r="D612" s="7">
        <v>153144</v>
      </c>
      <c r="E612" s="10">
        <v>17.09</v>
      </c>
      <c r="F612" s="6">
        <v>105.6</v>
      </c>
      <c r="G612" s="7">
        <f>YEAR(A612)</f>
        <v>2007</v>
      </c>
      <c r="H612" s="7">
        <f>ROUND((MONTH(A612)+1)/3,0)</f>
        <v>1</v>
      </c>
      <c r="I612">
        <f t="shared" si="9"/>
        <v>8029</v>
      </c>
      <c r="P612" s="13">
        <v>91.584</v>
      </c>
    </row>
    <row r="613" spans="1:16" ht="12.75">
      <c r="A613" s="1">
        <v>39114</v>
      </c>
      <c r="B613" s="2">
        <v>209.135</v>
      </c>
      <c r="C613" s="7">
        <v>6927</v>
      </c>
      <c r="D613" s="7">
        <v>152983</v>
      </c>
      <c r="E613" s="10">
        <v>17.15</v>
      </c>
      <c r="F613" s="6">
        <v>105.6</v>
      </c>
      <c r="G613" s="7">
        <f>YEAR(A613)</f>
        <v>2007</v>
      </c>
      <c r="H613" s="7">
        <f>ROUND((MONTH(A613)+1)/3,0)</f>
        <v>1</v>
      </c>
      <c r="I613">
        <f t="shared" si="9"/>
        <v>8029</v>
      </c>
      <c r="P613" s="13">
        <v>91.787</v>
      </c>
    </row>
    <row r="614" spans="1:16" ht="12.75">
      <c r="A614" s="1">
        <v>39142</v>
      </c>
      <c r="B614" s="2">
        <v>209.418</v>
      </c>
      <c r="C614" s="7">
        <v>6731</v>
      </c>
      <c r="D614" s="7">
        <v>153051</v>
      </c>
      <c r="E614" s="10">
        <v>17.22</v>
      </c>
      <c r="F614" s="6">
        <v>105.9</v>
      </c>
      <c r="G614" s="7">
        <f>YEAR(A614)</f>
        <v>2007</v>
      </c>
      <c r="H614" s="7">
        <f>ROUND((MONTH(A614)+1)/3,0)</f>
        <v>1</v>
      </c>
      <c r="I614">
        <f t="shared" si="9"/>
        <v>8029</v>
      </c>
      <c r="P614" s="13">
        <v>91.868</v>
      </c>
    </row>
    <row r="615" spans="1:16" ht="12.75">
      <c r="A615" s="1">
        <v>39173</v>
      </c>
      <c r="B615" s="2">
        <v>209.747</v>
      </c>
      <c r="C615" s="7">
        <v>6850</v>
      </c>
      <c r="D615" s="7">
        <v>152435</v>
      </c>
      <c r="E615" s="10">
        <v>17.28</v>
      </c>
      <c r="F615" s="6">
        <v>106.2</v>
      </c>
      <c r="G615" s="7">
        <f>YEAR(A615)</f>
        <v>2007</v>
      </c>
      <c r="H615" s="7">
        <f>ROUND((MONTH(A615)+1)/3,0)</f>
        <v>2</v>
      </c>
      <c r="I615">
        <f t="shared" si="9"/>
        <v>8030</v>
      </c>
      <c r="P615" s="13">
        <v>91.973</v>
      </c>
    </row>
    <row r="616" spans="1:16" ht="12.75">
      <c r="A616" s="1">
        <v>39203</v>
      </c>
      <c r="B616" s="2">
        <v>210.058</v>
      </c>
      <c r="C616" s="7">
        <v>6766</v>
      </c>
      <c r="D616" s="7">
        <v>152670</v>
      </c>
      <c r="E616" s="10">
        <v>17.34</v>
      </c>
      <c r="F616" s="6">
        <v>106.8</v>
      </c>
      <c r="G616" s="7">
        <f>YEAR(A616)</f>
        <v>2007</v>
      </c>
      <c r="H616" s="7">
        <f>ROUND((MONTH(A616)+1)/3,0)</f>
        <v>2</v>
      </c>
      <c r="I616">
        <f t="shared" si="9"/>
        <v>8030</v>
      </c>
      <c r="P616" s="13">
        <v>92.069</v>
      </c>
    </row>
    <row r="617" spans="1:16" ht="12.75">
      <c r="A617" s="1">
        <v>39234</v>
      </c>
      <c r="B617" s="2">
        <v>210.392</v>
      </c>
      <c r="C617" s="7">
        <v>6979</v>
      </c>
      <c r="D617" s="7">
        <v>153041</v>
      </c>
      <c r="E617" s="10">
        <v>17.42</v>
      </c>
      <c r="F617" s="6">
        <v>107.1</v>
      </c>
      <c r="G617" s="7">
        <f>YEAR(A617)</f>
        <v>2007</v>
      </c>
      <c r="H617" s="7">
        <f>ROUND((MONTH(A617)+1)/3,0)</f>
        <v>2</v>
      </c>
      <c r="I617">
        <f t="shared" si="9"/>
        <v>8030</v>
      </c>
      <c r="P617" s="13">
        <v>92.219</v>
      </c>
    </row>
    <row r="618" spans="1:16" ht="12.75">
      <c r="A618" s="1">
        <v>39264</v>
      </c>
      <c r="B618" s="2">
        <v>210.773</v>
      </c>
      <c r="C618" s="7">
        <v>7149</v>
      </c>
      <c r="D618" s="7">
        <v>153054</v>
      </c>
      <c r="E618" s="10">
        <v>17.46</v>
      </c>
      <c r="F618" s="6">
        <v>107.2</v>
      </c>
      <c r="G618" s="7">
        <f>YEAR(A618)</f>
        <v>2007</v>
      </c>
      <c r="H618" s="7">
        <f>ROUND((MONTH(A618)+1)/3,0)</f>
        <v>3</v>
      </c>
      <c r="I618">
        <f t="shared" si="9"/>
        <v>8031</v>
      </c>
      <c r="P618" s="13">
        <v>92.368</v>
      </c>
    </row>
    <row r="619" spans="1:16" ht="12.75">
      <c r="A619" s="1">
        <v>39295</v>
      </c>
      <c r="B619" s="2">
        <v>211.119</v>
      </c>
      <c r="C619" s="7">
        <v>7067</v>
      </c>
      <c r="D619" s="7">
        <v>152749</v>
      </c>
      <c r="E619" s="10">
        <v>17.5</v>
      </c>
      <c r="F619" s="6">
        <v>107.2</v>
      </c>
      <c r="G619" s="7">
        <f>YEAR(A619)</f>
        <v>2007</v>
      </c>
      <c r="H619" s="7">
        <f>ROUND((MONTH(A619)+1)/3,0)</f>
        <v>3</v>
      </c>
      <c r="I619">
        <f t="shared" si="9"/>
        <v>8031</v>
      </c>
      <c r="P619" s="13">
        <v>92.503</v>
      </c>
    </row>
    <row r="620" spans="1:16" ht="12.75">
      <c r="A620" s="1">
        <v>39326</v>
      </c>
      <c r="B620" s="2">
        <v>211.554</v>
      </c>
      <c r="C620" s="7">
        <v>7170</v>
      </c>
      <c r="D620" s="7">
        <v>153414</v>
      </c>
      <c r="E620" s="10">
        <v>17.56</v>
      </c>
      <c r="F620" s="6">
        <v>107.1</v>
      </c>
      <c r="G620" s="7">
        <f>YEAR(A620)</f>
        <v>2007</v>
      </c>
      <c r="H620" s="7">
        <f>ROUND((MONTH(A620)+1)/3,0)</f>
        <v>3</v>
      </c>
      <c r="I620">
        <f t="shared" si="9"/>
        <v>8031</v>
      </c>
      <c r="P620" s="13">
        <v>92.742</v>
      </c>
    </row>
    <row r="621" spans="1:16" ht="12.75">
      <c r="A621" s="1">
        <v>39356</v>
      </c>
      <c r="B621" s="2">
        <v>212.077</v>
      </c>
      <c r="C621" s="7">
        <v>7237</v>
      </c>
      <c r="D621" s="7">
        <v>153183</v>
      </c>
      <c r="E621" s="10">
        <v>17.58</v>
      </c>
      <c r="F621" s="6">
        <v>107.7</v>
      </c>
      <c r="G621" s="7">
        <f>YEAR(A621)</f>
        <v>2007</v>
      </c>
      <c r="H621" s="7">
        <f>ROUND((MONTH(A621)+1)/3,0)</f>
        <v>4</v>
      </c>
      <c r="I621">
        <f t="shared" si="9"/>
        <v>8032</v>
      </c>
      <c r="P621" s="13">
        <v>92.963</v>
      </c>
    </row>
    <row r="622" spans="1:16" ht="12.75">
      <c r="A622" s="1">
        <v>39387</v>
      </c>
      <c r="B622" s="2">
        <v>212.66</v>
      </c>
      <c r="C622" s="7">
        <v>7240</v>
      </c>
      <c r="D622" s="7">
        <v>153835</v>
      </c>
      <c r="E622" s="10">
        <v>17.63</v>
      </c>
      <c r="F622" s="6">
        <v>108.5</v>
      </c>
      <c r="G622" s="7">
        <f>YEAR(A622)</f>
        <v>2007</v>
      </c>
      <c r="H622" s="7">
        <f>ROUND((MONTH(A622)+1)/3,0)</f>
        <v>4</v>
      </c>
      <c r="I622">
        <f t="shared" si="9"/>
        <v>8032</v>
      </c>
      <c r="P622" s="13">
        <v>93.134</v>
      </c>
    </row>
    <row r="623" spans="1:16" ht="12.75">
      <c r="A623" s="1">
        <v>39417</v>
      </c>
      <c r="B623" s="2">
        <v>213.168</v>
      </c>
      <c r="C623" s="7">
        <v>7645</v>
      </c>
      <c r="D623" s="7">
        <v>153918</v>
      </c>
      <c r="E623" s="10">
        <v>17.69</v>
      </c>
      <c r="F623" s="6">
        <v>108.9</v>
      </c>
      <c r="G623" s="7">
        <f>YEAR(A623)</f>
        <v>2007</v>
      </c>
      <c r="H623" s="7">
        <f>ROUND((MONTH(A623)+1)/3,0)</f>
        <v>4</v>
      </c>
      <c r="I623">
        <f t="shared" si="9"/>
        <v>8032</v>
      </c>
      <c r="P623" s="13">
        <v>93.319</v>
      </c>
    </row>
    <row r="624" spans="1:16" ht="12.75">
      <c r="A624" s="1">
        <v>39448</v>
      </c>
      <c r="B624" s="2">
        <v>213.771</v>
      </c>
      <c r="C624" s="7">
        <v>7685</v>
      </c>
      <c r="D624" s="7">
        <v>154063</v>
      </c>
      <c r="E624" s="10">
        <v>17.74</v>
      </c>
      <c r="F624" s="6">
        <v>109.7</v>
      </c>
      <c r="G624" s="7">
        <f>YEAR(A624)</f>
        <v>2008</v>
      </c>
      <c r="H624" s="7">
        <f>ROUND((MONTH(A624)+1)/3,0)</f>
        <v>1</v>
      </c>
      <c r="I624">
        <f t="shared" si="9"/>
        <v>8033</v>
      </c>
      <c r="P624" s="13">
        <v>93.519</v>
      </c>
    </row>
    <row r="625" spans="1:16" ht="12.75">
      <c r="A625" s="1">
        <v>39479</v>
      </c>
      <c r="B625" s="2">
        <v>213.939</v>
      </c>
      <c r="C625" s="7">
        <v>7497</v>
      </c>
      <c r="D625" s="7">
        <v>153653</v>
      </c>
      <c r="E625" s="10">
        <v>17.8</v>
      </c>
      <c r="F625" s="6">
        <v>110.4</v>
      </c>
      <c r="G625" s="7">
        <f>YEAR(A625)</f>
        <v>2008</v>
      </c>
      <c r="H625" s="7">
        <f>ROUND((MONTH(A625)+1)/3,0)</f>
        <v>1</v>
      </c>
      <c r="I625">
        <f t="shared" si="9"/>
        <v>8033</v>
      </c>
      <c r="P625" s="13">
        <v>93.621</v>
      </c>
    </row>
    <row r="626" spans="1:16" ht="12.75">
      <c r="A626" s="1">
        <v>39508</v>
      </c>
      <c r="B626" s="2">
        <v>214.42</v>
      </c>
      <c r="C626" s="7">
        <v>7822</v>
      </c>
      <c r="D626" s="7">
        <v>153908</v>
      </c>
      <c r="E626" s="10">
        <v>17.88</v>
      </c>
      <c r="F626" s="6">
        <v>111.6</v>
      </c>
      <c r="G626" s="7">
        <f>YEAR(A626)</f>
        <v>2008</v>
      </c>
      <c r="H626" s="7">
        <f>ROUND((MONTH(A626)+1)/3,0)</f>
        <v>1</v>
      </c>
      <c r="I626">
        <f t="shared" si="9"/>
        <v>8033</v>
      </c>
      <c r="P626" s="13">
        <v>93.829</v>
      </c>
    </row>
    <row r="627" spans="1:16" ht="12.75">
      <c r="A627" s="1">
        <v>39539</v>
      </c>
      <c r="B627" s="2">
        <v>214.56</v>
      </c>
      <c r="C627" s="7">
        <v>7637</v>
      </c>
      <c r="D627" s="7">
        <v>153769</v>
      </c>
      <c r="E627" s="10">
        <v>17.92</v>
      </c>
      <c r="F627" s="6">
        <v>113.1</v>
      </c>
      <c r="G627" s="7">
        <f>YEAR(A627)</f>
        <v>2008</v>
      </c>
      <c r="H627" s="7">
        <f>ROUND((MONTH(A627)+1)/3,0)</f>
        <v>2</v>
      </c>
      <c r="I627">
        <f t="shared" si="9"/>
        <v>8034</v>
      </c>
      <c r="P627" s="13">
        <v>93.912</v>
      </c>
    </row>
    <row r="628" spans="1:16" ht="12.75">
      <c r="A628" s="1">
        <v>39569</v>
      </c>
      <c r="B628" s="2">
        <v>214.936</v>
      </c>
      <c r="C628" s="7">
        <v>8395</v>
      </c>
      <c r="D628" s="7">
        <v>154303</v>
      </c>
      <c r="E628" s="10">
        <v>17.98</v>
      </c>
      <c r="F628" s="6">
        <v>113.9</v>
      </c>
      <c r="G628" s="7">
        <f>YEAR(A628)</f>
        <v>2008</v>
      </c>
      <c r="H628" s="7">
        <f>ROUND((MONTH(A628)+1)/3,0)</f>
        <v>2</v>
      </c>
      <c r="I628">
        <f t="shared" si="9"/>
        <v>8034</v>
      </c>
      <c r="P628" s="13">
        <v>94.103</v>
      </c>
    </row>
    <row r="629" spans="1:16" ht="12.75">
      <c r="A629" s="1">
        <v>39600</v>
      </c>
      <c r="B629" s="2">
        <v>215.424</v>
      </c>
      <c r="C629" s="7">
        <v>8575</v>
      </c>
      <c r="D629" s="7">
        <v>154313</v>
      </c>
      <c r="E629" s="10">
        <v>18.04</v>
      </c>
      <c r="F629" s="6">
        <v>114.9</v>
      </c>
      <c r="G629" s="7">
        <f>YEAR(A629)</f>
        <v>2008</v>
      </c>
      <c r="H629" s="7">
        <f>ROUND((MONTH(A629)+1)/3,0)</f>
        <v>2</v>
      </c>
      <c r="I629">
        <f t="shared" si="9"/>
        <v>8034</v>
      </c>
      <c r="P629" s="13">
        <v>94.299</v>
      </c>
    </row>
    <row r="630" spans="1:16" ht="12.75">
      <c r="A630" s="1">
        <v>39630</v>
      </c>
      <c r="B630" s="2">
        <v>215.965</v>
      </c>
      <c r="C630" s="7">
        <v>8937</v>
      </c>
      <c r="D630" s="7">
        <v>154469</v>
      </c>
      <c r="E630" s="10">
        <v>18.1</v>
      </c>
      <c r="F630" s="6">
        <v>115.6</v>
      </c>
      <c r="G630" s="7">
        <f>YEAR(A630)</f>
        <v>2008</v>
      </c>
      <c r="H630" s="7">
        <f>ROUND((MONTH(A630)+1)/3,0)</f>
        <v>3</v>
      </c>
      <c r="I630">
        <f t="shared" si="9"/>
        <v>8035</v>
      </c>
      <c r="P630" s="13">
        <v>94.43</v>
      </c>
    </row>
    <row r="631" spans="1:16" ht="12.75">
      <c r="A631" s="1">
        <v>39661</v>
      </c>
      <c r="B631" s="2">
        <v>216.393</v>
      </c>
      <c r="C631" s="7">
        <v>9438</v>
      </c>
      <c r="D631" s="7">
        <v>154641</v>
      </c>
      <c r="E631" s="10">
        <v>18.18</v>
      </c>
      <c r="F631" s="6">
        <v>115.1</v>
      </c>
      <c r="G631" s="7">
        <f>YEAR(A631)</f>
        <v>2008</v>
      </c>
      <c r="H631" s="7">
        <f>ROUND((MONTH(A631)+1)/3,0)</f>
        <v>3</v>
      </c>
      <c r="I631">
        <f t="shared" si="9"/>
        <v>8035</v>
      </c>
      <c r="P631" s="13">
        <v>94.543</v>
      </c>
    </row>
    <row r="632" spans="1:16" ht="12.75">
      <c r="A632" s="1">
        <v>39692</v>
      </c>
      <c r="B632" s="2">
        <v>216.713</v>
      </c>
      <c r="C632" s="7">
        <v>9494</v>
      </c>
      <c r="D632" s="7">
        <v>154570</v>
      </c>
      <c r="E632" s="10">
        <v>18.2</v>
      </c>
      <c r="F632" s="6">
        <v>114</v>
      </c>
      <c r="G632" s="7">
        <f>YEAR(A632)</f>
        <v>2008</v>
      </c>
      <c r="H632" s="7">
        <f>ROUND((MONTH(A632)+1)/3,0)</f>
        <v>3</v>
      </c>
      <c r="I632">
        <f t="shared" si="9"/>
        <v>8035</v>
      </c>
      <c r="P632" s="13">
        <v>94.668</v>
      </c>
    </row>
    <row r="633" spans="1:16" ht="12.75">
      <c r="A633" s="1">
        <v>39722</v>
      </c>
      <c r="B633" s="2">
        <v>216.788</v>
      </c>
      <c r="C633" s="7">
        <v>10074</v>
      </c>
      <c r="D633" s="7">
        <v>154876</v>
      </c>
      <c r="E633" s="10">
        <v>18.25</v>
      </c>
      <c r="F633" s="6">
        <v>113</v>
      </c>
      <c r="G633" s="7">
        <f>YEAR(A633)</f>
        <v>2008</v>
      </c>
      <c r="H633" s="7">
        <f>ROUND((MONTH(A633)+1)/3,0)</f>
        <v>4</v>
      </c>
      <c r="I633">
        <f t="shared" si="9"/>
        <v>8036</v>
      </c>
      <c r="P633" s="13">
        <v>94.593</v>
      </c>
    </row>
    <row r="634" spans="1:16" ht="12.75">
      <c r="A634" s="1">
        <v>39753</v>
      </c>
      <c r="B634" s="2">
        <v>216.947</v>
      </c>
      <c r="C634" s="7">
        <v>10538</v>
      </c>
      <c r="D634" s="7">
        <v>154639</v>
      </c>
      <c r="E634" s="10">
        <v>18.32</v>
      </c>
      <c r="F634" s="6">
        <v>111.1</v>
      </c>
      <c r="G634" s="7">
        <f>YEAR(A634)</f>
        <v>2008</v>
      </c>
      <c r="H634" s="7">
        <f>ROUND((MONTH(A634)+1)/3,0)</f>
        <v>4</v>
      </c>
      <c r="I634">
        <f t="shared" si="9"/>
        <v>8036</v>
      </c>
      <c r="P634" s="13">
        <v>94.6</v>
      </c>
    </row>
    <row r="635" spans="1:16" ht="12.75">
      <c r="A635" s="1">
        <v>39783</v>
      </c>
      <c r="B635" s="2">
        <v>216.925</v>
      </c>
      <c r="C635" s="7">
        <v>11286</v>
      </c>
      <c r="D635" s="7">
        <v>154655</v>
      </c>
      <c r="E635" s="10">
        <v>18.38</v>
      </c>
      <c r="F635" s="6">
        <v>109.9</v>
      </c>
      <c r="G635" s="7">
        <f>YEAR(A635)</f>
        <v>2008</v>
      </c>
      <c r="H635" s="7">
        <f>ROUND((MONTH(A635)+1)/3,0)</f>
        <v>4</v>
      </c>
      <c r="I635">
        <f t="shared" si="9"/>
        <v>8036</v>
      </c>
      <c r="P635" s="13">
        <v>94.58</v>
      </c>
    </row>
    <row r="636" spans="1:16" ht="12.75">
      <c r="A636" s="1">
        <v>39814</v>
      </c>
      <c r="B636" s="2">
        <v>217.346</v>
      </c>
      <c r="C636" s="7">
        <v>12058</v>
      </c>
      <c r="D636" s="7">
        <v>154210</v>
      </c>
      <c r="E636" s="10">
        <v>18.4</v>
      </c>
      <c r="F636" s="6">
        <v>109</v>
      </c>
      <c r="G636" s="7">
        <f>YEAR(A636)</f>
        <v>2009</v>
      </c>
      <c r="H636" s="7">
        <f>ROUND((MONTH(A636)+1)/3,0)</f>
        <v>1</v>
      </c>
      <c r="I636">
        <f t="shared" si="9"/>
        <v>8037</v>
      </c>
      <c r="P636" s="13">
        <v>94.578</v>
      </c>
    </row>
    <row r="637" spans="1:16" ht="12.75">
      <c r="A637" s="1">
        <v>39845</v>
      </c>
      <c r="B637" s="2">
        <v>217.792</v>
      </c>
      <c r="C637" s="7">
        <v>12898</v>
      </c>
      <c r="D637" s="7">
        <v>154538</v>
      </c>
      <c r="E637" s="10">
        <v>18.45</v>
      </c>
      <c r="F637" s="6">
        <v>108.2</v>
      </c>
      <c r="G637" s="7">
        <f>YEAR(A637)</f>
        <v>2009</v>
      </c>
      <c r="H637" s="7">
        <f>ROUND((MONTH(A637)+1)/3,0)</f>
        <v>1</v>
      </c>
      <c r="I637">
        <f t="shared" si="9"/>
        <v>8037</v>
      </c>
      <c r="P637" s="13">
        <v>94.679</v>
      </c>
    </row>
    <row r="638" spans="1:16" ht="12.75">
      <c r="A638" s="1">
        <v>39873</v>
      </c>
      <c r="B638" s="2">
        <v>218.253</v>
      </c>
      <c r="C638" s="7">
        <v>13426</v>
      </c>
      <c r="D638" s="7">
        <v>154133</v>
      </c>
      <c r="E638" s="10">
        <v>18.5</v>
      </c>
      <c r="F638" s="6">
        <v>107.3</v>
      </c>
      <c r="G638" s="7">
        <f>YEAR(A638)</f>
        <v>2009</v>
      </c>
      <c r="H638" s="7">
        <f>ROUND((MONTH(A638)+1)/3,0)</f>
        <v>1</v>
      </c>
      <c r="I638">
        <f t="shared" si="9"/>
        <v>8037</v>
      </c>
      <c r="P638" s="13">
        <v>94.776</v>
      </c>
    </row>
    <row r="639" spans="1:16" ht="12.75">
      <c r="A639" s="1">
        <v>39904</v>
      </c>
      <c r="B639" s="2">
        <v>218.706</v>
      </c>
      <c r="C639" s="7">
        <v>13853</v>
      </c>
      <c r="D639" s="7">
        <v>154509</v>
      </c>
      <c r="E639" s="10">
        <v>18.52</v>
      </c>
      <c r="F639" s="6">
        <v>107.1</v>
      </c>
      <c r="G639" s="7">
        <f>YEAR(A639)</f>
        <v>2009</v>
      </c>
      <c r="H639" s="7">
        <f>ROUND((MONTH(A639)+1)/3,0)</f>
        <v>2</v>
      </c>
      <c r="I639">
        <f t="shared" si="9"/>
        <v>8038</v>
      </c>
      <c r="P639" s="13">
        <v>95.003</v>
      </c>
    </row>
    <row r="640" spans="1:16" ht="12.75">
      <c r="A640" s="1">
        <v>39934</v>
      </c>
      <c r="B640" s="2">
        <v>218.904</v>
      </c>
      <c r="C640" s="7">
        <v>14499</v>
      </c>
      <c r="D640" s="7">
        <v>154747</v>
      </c>
      <c r="E640" s="10">
        <v>18.53</v>
      </c>
      <c r="F640" s="6">
        <v>107.3</v>
      </c>
      <c r="G640" s="7">
        <f>YEAR(A640)</f>
        <v>2009</v>
      </c>
      <c r="H640" s="7">
        <f>ROUND((MONTH(A640)+1)/3,0)</f>
        <v>2</v>
      </c>
      <c r="I640">
        <f t="shared" si="9"/>
        <v>8038</v>
      </c>
      <c r="P640" s="13">
        <v>95.097</v>
      </c>
    </row>
    <row r="641" spans="1:16" ht="12.75">
      <c r="A641" s="1">
        <v>39965</v>
      </c>
      <c r="B641" s="2">
        <v>219.112</v>
      </c>
      <c r="C641" s="7">
        <v>14707</v>
      </c>
      <c r="D641" s="7">
        <v>154716</v>
      </c>
      <c r="E641" s="10">
        <v>18.56</v>
      </c>
      <c r="F641" s="6">
        <v>107.4</v>
      </c>
      <c r="G641" s="7">
        <f>YEAR(A641)</f>
        <v>2009</v>
      </c>
      <c r="H641" s="7">
        <f>ROUND((MONTH(A641)+1)/3,0)</f>
        <v>2</v>
      </c>
      <c r="I641">
        <f t="shared" si="9"/>
        <v>8038</v>
      </c>
      <c r="P641" s="13">
        <v>95.214</v>
      </c>
    </row>
    <row r="642" spans="1:16" ht="12.75">
      <c r="A642" s="1">
        <v>39995</v>
      </c>
      <c r="B642" s="2">
        <v>219.263</v>
      </c>
      <c r="C642" s="7">
        <v>14601</v>
      </c>
      <c r="D642" s="7">
        <v>154502</v>
      </c>
      <c r="E642" s="10">
        <v>18.6</v>
      </c>
      <c r="F642" s="6">
        <v>107.2</v>
      </c>
      <c r="G642" s="7">
        <f>YEAR(A642)</f>
        <v>2009</v>
      </c>
      <c r="H642" s="7">
        <f>ROUND((MONTH(A642)+1)/3,0)</f>
        <v>3</v>
      </c>
      <c r="I642">
        <f t="shared" si="9"/>
        <v>8039</v>
      </c>
      <c r="P642" s="13">
        <v>95.291</v>
      </c>
    </row>
    <row r="643" spans="1:16" ht="12.75">
      <c r="A643" s="1">
        <v>40026</v>
      </c>
      <c r="B643" s="2">
        <v>219.496</v>
      </c>
      <c r="C643" s="7">
        <v>14814</v>
      </c>
      <c r="D643" s="7">
        <v>154307</v>
      </c>
      <c r="E643" s="10">
        <v>18.66</v>
      </c>
      <c r="F643" s="6">
        <v>107.6</v>
      </c>
      <c r="G643" s="7">
        <f>YEAR(A643)</f>
        <v>2009</v>
      </c>
      <c r="H643" s="7">
        <f>ROUND((MONTH(A643)+1)/3,0)</f>
        <v>3</v>
      </c>
      <c r="I643">
        <f t="shared" si="9"/>
        <v>8039</v>
      </c>
      <c r="P643" s="13">
        <v>95.43</v>
      </c>
    </row>
    <row r="644" spans="1:16" ht="12.75">
      <c r="A644" s="1">
        <v>40057</v>
      </c>
      <c r="B644" s="2">
        <v>219.92</v>
      </c>
      <c r="C644" s="7">
        <v>15009</v>
      </c>
      <c r="D644" s="7">
        <v>153827</v>
      </c>
      <c r="E644" s="10">
        <v>18.7</v>
      </c>
      <c r="F644" s="6">
        <v>107.9</v>
      </c>
      <c r="G644" s="7">
        <f>YEAR(A644)</f>
        <v>2009</v>
      </c>
      <c r="H644" s="7">
        <f>ROUND((MONTH(A644)+1)/3,0)</f>
        <v>3</v>
      </c>
      <c r="I644">
        <f t="shared" si="9"/>
        <v>8039</v>
      </c>
      <c r="P644" s="13">
        <v>95.605</v>
      </c>
    </row>
    <row r="645" spans="1:16" ht="12.75">
      <c r="A645" s="1">
        <v>40087</v>
      </c>
      <c r="B645" s="2">
        <v>220.501</v>
      </c>
      <c r="C645" s="7">
        <v>15352</v>
      </c>
      <c r="D645" s="7">
        <v>153784</v>
      </c>
      <c r="E645" s="10">
        <v>18.74</v>
      </c>
      <c r="F645" s="6">
        <v>108.4</v>
      </c>
      <c r="G645" s="7">
        <f>YEAR(A645)</f>
        <v>2009</v>
      </c>
      <c r="H645" s="7">
        <f>ROUND((MONTH(A645)+1)/3,0)</f>
        <v>4</v>
      </c>
      <c r="I645">
        <f t="shared" si="9"/>
        <v>8040</v>
      </c>
      <c r="P645" s="13">
        <v>95.961</v>
      </c>
    </row>
    <row r="646" spans="1:16" ht="12.75">
      <c r="A646" s="1">
        <v>40118</v>
      </c>
      <c r="B646" s="2">
        <v>220.666</v>
      </c>
      <c r="C646" s="7">
        <v>15219</v>
      </c>
      <c r="D646" s="7">
        <v>153878</v>
      </c>
      <c r="E646" s="10">
        <v>18.81</v>
      </c>
      <c r="F646" s="6">
        <v>109.1</v>
      </c>
      <c r="G646" s="7">
        <f>YEAR(A646)</f>
        <v>2009</v>
      </c>
      <c r="H646" s="7">
        <f>ROUND((MONTH(A646)+1)/3,0)</f>
        <v>4</v>
      </c>
      <c r="I646">
        <f t="shared" si="9"/>
        <v>8040</v>
      </c>
      <c r="P646" s="13">
        <v>96.043</v>
      </c>
    </row>
    <row r="647" spans="1:16" ht="12.75">
      <c r="A647" s="1">
        <v>40148</v>
      </c>
      <c r="B647" s="2">
        <v>220.881</v>
      </c>
      <c r="C647" s="7">
        <v>15098</v>
      </c>
      <c r="D647" s="7">
        <v>153111</v>
      </c>
      <c r="E647" s="10">
        <v>18.84</v>
      </c>
      <c r="F647" s="6">
        <v>109.7</v>
      </c>
      <c r="G647" s="7">
        <f>YEAR(A647)</f>
        <v>2009</v>
      </c>
      <c r="H647" s="7">
        <f>ROUND((MONTH(A647)+1)/3,0)</f>
        <v>4</v>
      </c>
      <c r="I647">
        <f t="shared" si="9"/>
        <v>8040</v>
      </c>
      <c r="P647" s="13">
        <v>96.108</v>
      </c>
    </row>
    <row r="648" spans="1:16" ht="12.75">
      <c r="A648" s="1">
        <v>40179</v>
      </c>
      <c r="B648" s="2">
        <v>220.633</v>
      </c>
      <c r="C648" s="7">
        <v>15046</v>
      </c>
      <c r="D648" s="7">
        <v>153484</v>
      </c>
      <c r="E648" s="10">
        <v>18.89</v>
      </c>
      <c r="F648" s="6">
        <v>110.3</v>
      </c>
      <c r="G648" s="7">
        <f>YEAR(A648)</f>
        <v>2010</v>
      </c>
      <c r="H648" s="7">
        <f>ROUND((MONTH(A648)+1)/3,0)</f>
        <v>1</v>
      </c>
      <c r="I648">
        <f t="shared" si="9"/>
        <v>8041</v>
      </c>
      <c r="P648" s="13">
        <v>96.228</v>
      </c>
    </row>
    <row r="649" spans="1:16" ht="12.75">
      <c r="A649" s="1">
        <v>40210</v>
      </c>
      <c r="B649" s="2">
        <v>220.731</v>
      </c>
      <c r="C649" s="7">
        <v>15113</v>
      </c>
      <c r="D649" s="7">
        <v>153694</v>
      </c>
      <c r="E649" s="10">
        <v>18.92</v>
      </c>
      <c r="F649" s="6">
        <v>110.4</v>
      </c>
      <c r="G649" s="7">
        <f>YEAR(A649)</f>
        <v>2010</v>
      </c>
      <c r="H649" s="7">
        <f>ROUND((MONTH(A649)+1)/3,0)</f>
        <v>1</v>
      </c>
      <c r="I649">
        <f t="shared" si="9"/>
        <v>8041</v>
      </c>
      <c r="P649" s="13">
        <v>96.298</v>
      </c>
    </row>
    <row r="650" spans="1:16" ht="12.75">
      <c r="A650" s="1">
        <v>40238</v>
      </c>
      <c r="B650" s="2">
        <v>220.783</v>
      </c>
      <c r="C650" s="7">
        <v>15202</v>
      </c>
      <c r="D650" s="7">
        <v>153954</v>
      </c>
      <c r="E650" s="10">
        <v>18.92</v>
      </c>
      <c r="F650" s="6">
        <v>110.3</v>
      </c>
      <c r="G650" s="7">
        <f>YEAR(A650)</f>
        <v>2010</v>
      </c>
      <c r="H650" s="7">
        <f>ROUND((MONTH(A650)+1)/3,0)</f>
        <v>1</v>
      </c>
      <c r="I650">
        <f t="shared" si="9"/>
        <v>8041</v>
      </c>
      <c r="P650" s="13">
        <v>96.422</v>
      </c>
    </row>
    <row r="651" spans="1:16" ht="12.75">
      <c r="A651" s="1">
        <v>40269</v>
      </c>
      <c r="B651" s="2">
        <v>220.822</v>
      </c>
      <c r="C651" s="7">
        <v>15325</v>
      </c>
      <c r="D651" s="7">
        <v>154622</v>
      </c>
      <c r="E651" s="10">
        <v>18.96</v>
      </c>
      <c r="F651" s="6">
        <v>110.8</v>
      </c>
      <c r="G651" s="7">
        <f>YEAR(A651)</f>
        <v>2010</v>
      </c>
      <c r="H651" s="7">
        <f>ROUND((MONTH(A651)+1)/3,0)</f>
        <v>2</v>
      </c>
      <c r="I651">
        <f t="shared" si="9"/>
        <v>8042</v>
      </c>
      <c r="P651" s="13">
        <v>96.456</v>
      </c>
    </row>
    <row r="652" spans="1:16" ht="12.75">
      <c r="A652" s="1">
        <v>40299</v>
      </c>
      <c r="B652" s="2">
        <v>220.962</v>
      </c>
      <c r="C652" s="7">
        <v>14849</v>
      </c>
      <c r="D652" s="7">
        <v>154091</v>
      </c>
      <c r="E652" s="10">
        <v>19.01</v>
      </c>
      <c r="F652" s="6">
        <v>111.2</v>
      </c>
      <c r="G652" s="7">
        <f>YEAR(A652)</f>
        <v>2010</v>
      </c>
      <c r="H652" s="7">
        <f>ROUND((MONTH(A652)+1)/3,0)</f>
        <v>2</v>
      </c>
      <c r="I652">
        <f t="shared" si="9"/>
        <v>8042</v>
      </c>
      <c r="P652" s="13">
        <v>96.552</v>
      </c>
    </row>
    <row r="653" spans="1:16" ht="12.75">
      <c r="A653" s="1">
        <v>40330</v>
      </c>
      <c r="B653" s="2">
        <v>221.194</v>
      </c>
      <c r="C653" s="7">
        <v>14474</v>
      </c>
      <c r="D653" s="7">
        <v>153616</v>
      </c>
      <c r="E653" s="10">
        <v>19.03</v>
      </c>
      <c r="F653" s="6">
        <v>110.7</v>
      </c>
      <c r="G653" s="7">
        <f>YEAR(A653)</f>
        <v>2010</v>
      </c>
      <c r="H653" s="7">
        <f>ROUND((MONTH(A653)+1)/3,0)</f>
        <v>2</v>
      </c>
      <c r="I653">
        <f aca="true" t="shared" si="10" ref="I653:I716">G653*4+H653</f>
        <v>8042</v>
      </c>
      <c r="P653" s="13">
        <v>96.584</v>
      </c>
    </row>
    <row r="654" spans="1:16" ht="12.75">
      <c r="A654" s="1">
        <v>40360</v>
      </c>
      <c r="B654" s="2">
        <v>221.363</v>
      </c>
      <c r="C654" s="7">
        <v>14512</v>
      </c>
      <c r="D654" s="7">
        <v>153691</v>
      </c>
      <c r="E654" s="10">
        <v>19.05</v>
      </c>
      <c r="F654" s="6">
        <v>110.5</v>
      </c>
      <c r="G654" s="7">
        <f>YEAR(A654)</f>
        <v>2010</v>
      </c>
      <c r="H654" s="7">
        <f>ROUND((MONTH(A654)+1)/3,0)</f>
        <v>3</v>
      </c>
      <c r="I654">
        <f t="shared" si="10"/>
        <v>8043</v>
      </c>
      <c r="P654" s="13">
        <v>96.585</v>
      </c>
    </row>
    <row r="655" spans="1:16" ht="12.75">
      <c r="A655" s="1">
        <v>40391</v>
      </c>
      <c r="B655" s="2">
        <v>221.509</v>
      </c>
      <c r="C655" s="7">
        <v>14648</v>
      </c>
      <c r="D655" s="7">
        <v>154086</v>
      </c>
      <c r="E655" s="10">
        <v>19.1</v>
      </c>
      <c r="F655" s="6">
        <v>110.7</v>
      </c>
      <c r="G655" s="7">
        <f>YEAR(A655)</f>
        <v>2010</v>
      </c>
      <c r="H655" s="7">
        <f>ROUND((MONTH(A655)+1)/3,0)</f>
        <v>3</v>
      </c>
      <c r="I655">
        <f t="shared" si="10"/>
        <v>8043</v>
      </c>
      <c r="P655" s="13">
        <v>96.674</v>
      </c>
    </row>
    <row r="656" spans="1:16" ht="12.75">
      <c r="A656" s="1">
        <v>40422</v>
      </c>
      <c r="B656" s="2">
        <v>221.711</v>
      </c>
      <c r="C656" s="7">
        <v>14579</v>
      </c>
      <c r="D656" s="7">
        <v>153975</v>
      </c>
      <c r="E656" s="10">
        <v>19.11</v>
      </c>
      <c r="F656" s="6">
        <v>111</v>
      </c>
      <c r="G656" s="7">
        <f>YEAR(A656)</f>
        <v>2010</v>
      </c>
      <c r="H656" s="7">
        <f>ROUND((MONTH(A656)+1)/3,0)</f>
        <v>3</v>
      </c>
      <c r="I656">
        <f t="shared" si="10"/>
        <v>8043</v>
      </c>
      <c r="P656" s="13">
        <v>96.722</v>
      </c>
    </row>
    <row r="657" spans="1:16" ht="12.75">
      <c r="A657" s="1">
        <v>40452</v>
      </c>
      <c r="B657" s="2">
        <v>221.83</v>
      </c>
      <c r="C657" s="7">
        <v>14516</v>
      </c>
      <c r="D657" s="7">
        <v>153635</v>
      </c>
      <c r="E657" s="10">
        <v>19.2</v>
      </c>
      <c r="F657" s="6">
        <v>111.3</v>
      </c>
      <c r="G657" s="7">
        <f>YEAR(A657)</f>
        <v>2010</v>
      </c>
      <c r="H657" s="7">
        <f>ROUND((MONTH(A657)+1)/3,0)</f>
        <v>4</v>
      </c>
      <c r="I657">
        <f t="shared" si="10"/>
        <v>8044</v>
      </c>
      <c r="P657" s="13">
        <v>96.843</v>
      </c>
    </row>
    <row r="658" spans="1:16" ht="12.75">
      <c r="A658" s="1">
        <v>40483</v>
      </c>
      <c r="B658" s="2">
        <v>222.149</v>
      </c>
      <c r="C658" s="7">
        <v>15081</v>
      </c>
      <c r="D658" s="7">
        <v>154125</v>
      </c>
      <c r="E658" s="10">
        <v>19.21</v>
      </c>
      <c r="F658" s="6">
        <v>112.2</v>
      </c>
      <c r="G658" s="7">
        <f>YEAR(A658)</f>
        <v>2010</v>
      </c>
      <c r="H658" s="7">
        <f>ROUND((MONTH(A658)+1)/3,0)</f>
        <v>4</v>
      </c>
      <c r="I658">
        <f t="shared" si="10"/>
        <v>8044</v>
      </c>
      <c r="P658" s="13">
        <v>96.955</v>
      </c>
    </row>
    <row r="659" spans="1:16" ht="12.75">
      <c r="A659" s="1">
        <v>40513</v>
      </c>
      <c r="B659" s="2">
        <v>222.343</v>
      </c>
      <c r="C659" s="7">
        <v>14348</v>
      </c>
      <c r="D659" s="7">
        <v>153650</v>
      </c>
      <c r="E659" s="10">
        <v>19.22</v>
      </c>
      <c r="F659" s="6">
        <v>112.6</v>
      </c>
      <c r="G659" s="7">
        <f>YEAR(A659)</f>
        <v>2010</v>
      </c>
      <c r="H659" s="7">
        <f>ROUND((MONTH(A659)+1)/3,0)</f>
        <v>4</v>
      </c>
      <c r="I659">
        <f t="shared" si="10"/>
        <v>8044</v>
      </c>
      <c r="P659" s="13">
        <v>96.975</v>
      </c>
    </row>
    <row r="660" spans="1:16" ht="12.75">
      <c r="A660" s="1">
        <v>40544</v>
      </c>
      <c r="B660" s="2">
        <v>222.803</v>
      </c>
      <c r="C660" s="7">
        <v>14013</v>
      </c>
      <c r="D660" s="7">
        <v>153263</v>
      </c>
      <c r="E660" s="10">
        <v>19.32</v>
      </c>
      <c r="F660" s="6">
        <v>113.6</v>
      </c>
      <c r="G660" s="7">
        <f>YEAR(A660)</f>
        <v>2011</v>
      </c>
      <c r="H660" s="7">
        <f>ROUND((MONTH(A660)+1)/3,0)</f>
        <v>1</v>
      </c>
      <c r="I660">
        <f t="shared" si="10"/>
        <v>8045</v>
      </c>
      <c r="P660" s="13">
        <v>97.214</v>
      </c>
    </row>
    <row r="661" spans="1:16" ht="12.75">
      <c r="A661" s="1">
        <v>40575</v>
      </c>
      <c r="B661" s="2">
        <v>223.213</v>
      </c>
      <c r="C661" s="7">
        <v>13820</v>
      </c>
      <c r="D661" s="7">
        <v>153214</v>
      </c>
      <c r="E661" s="10">
        <v>19.32</v>
      </c>
      <c r="F661" s="6">
        <v>114.4</v>
      </c>
      <c r="G661" s="7">
        <f>YEAR(A661)</f>
        <v>2011</v>
      </c>
      <c r="H661" s="7">
        <f>ROUND((MONTH(A661)+1)/3,0)</f>
        <v>1</v>
      </c>
      <c r="I661">
        <f t="shared" si="10"/>
        <v>8045</v>
      </c>
      <c r="P661" s="13">
        <v>97.396</v>
      </c>
    </row>
    <row r="662" spans="1:16" ht="12.75">
      <c r="A662" s="1">
        <v>40603</v>
      </c>
      <c r="B662" s="2">
        <v>223.454</v>
      </c>
      <c r="C662" s="7">
        <v>13737</v>
      </c>
      <c r="D662" s="7">
        <v>153376</v>
      </c>
      <c r="E662" s="10">
        <v>19.31</v>
      </c>
      <c r="F662" s="6">
        <v>115</v>
      </c>
      <c r="G662" s="7">
        <f>YEAR(A662)</f>
        <v>2011</v>
      </c>
      <c r="H662" s="7">
        <f>ROUND((MONTH(A662)+1)/3,0)</f>
        <v>1</v>
      </c>
      <c r="I662">
        <f t="shared" si="10"/>
        <v>8045</v>
      </c>
      <c r="P662" s="13">
        <v>97.543</v>
      </c>
    </row>
    <row r="663" spans="1:16" ht="12.75">
      <c r="A663" s="1">
        <v>40634</v>
      </c>
      <c r="B663" s="2">
        <v>223.727</v>
      </c>
      <c r="C663" s="7">
        <v>13957</v>
      </c>
      <c r="D663" s="7">
        <v>153543</v>
      </c>
      <c r="E663" s="10">
        <v>19.36</v>
      </c>
      <c r="F663" s="6">
        <v>115.9</v>
      </c>
      <c r="G663" s="7">
        <f>YEAR(A663)</f>
        <v>2011</v>
      </c>
      <c r="H663" s="7">
        <f>ROUND((MONTH(A663)+1)/3,0)</f>
        <v>2</v>
      </c>
      <c r="I663">
        <f t="shared" si="10"/>
        <v>8046</v>
      </c>
      <c r="P663" s="13">
        <v>97.761</v>
      </c>
    </row>
    <row r="664" spans="1:16" ht="12.75">
      <c r="A664" s="1">
        <v>40664</v>
      </c>
      <c r="B664" s="2">
        <v>224.175</v>
      </c>
      <c r="C664" s="7">
        <v>13855</v>
      </c>
      <c r="D664" s="7">
        <v>153479</v>
      </c>
      <c r="E664" s="10">
        <v>19.41</v>
      </c>
      <c r="F664" s="6">
        <v>116.4</v>
      </c>
      <c r="G664" s="7">
        <f>YEAR(A664)</f>
        <v>2011</v>
      </c>
      <c r="H664" s="7">
        <f>ROUND((MONTH(A664)+1)/3,0)</f>
        <v>2</v>
      </c>
      <c r="I664">
        <f t="shared" si="10"/>
        <v>8046</v>
      </c>
      <c r="P664" s="13">
        <v>97.994</v>
      </c>
    </row>
    <row r="665" spans="1:16" ht="12.75">
      <c r="A665" s="1">
        <v>40695</v>
      </c>
      <c r="B665" s="2">
        <v>224.697</v>
      </c>
      <c r="C665" s="7">
        <v>13962</v>
      </c>
      <c r="D665" s="7">
        <v>153346</v>
      </c>
      <c r="E665" s="10">
        <v>19.42</v>
      </c>
      <c r="F665" s="6">
        <v>116.4</v>
      </c>
      <c r="G665" s="7">
        <f>YEAR(A665)</f>
        <v>2011</v>
      </c>
      <c r="H665" s="7">
        <f>ROUND((MONTH(A665)+1)/3,0)</f>
        <v>2</v>
      </c>
      <c r="I665">
        <f t="shared" si="10"/>
        <v>8046</v>
      </c>
      <c r="P665" s="13">
        <v>98.106</v>
      </c>
    </row>
    <row r="666" spans="1:16" ht="12.75">
      <c r="A666" s="1">
        <v>40725</v>
      </c>
      <c r="B666" s="2">
        <v>225.218</v>
      </c>
      <c r="C666" s="7">
        <v>13763</v>
      </c>
      <c r="D666" s="7">
        <v>153288</v>
      </c>
      <c r="E666" s="10">
        <v>19.48</v>
      </c>
      <c r="F666" s="6">
        <v>116.5</v>
      </c>
      <c r="G666" s="7">
        <f>YEAR(A666)</f>
        <v>2011</v>
      </c>
      <c r="H666" s="7">
        <f>ROUND((MONTH(A666)+1)/3,0)</f>
        <v>3</v>
      </c>
      <c r="I666">
        <f t="shared" si="10"/>
        <v>8047</v>
      </c>
      <c r="P666" s="13">
        <v>98.265</v>
      </c>
    </row>
    <row r="667" spans="1:16" ht="12.75">
      <c r="A667" s="1">
        <v>40756</v>
      </c>
      <c r="B667" s="2">
        <v>225.862</v>
      </c>
      <c r="C667" s="7">
        <v>13818</v>
      </c>
      <c r="D667" s="7">
        <v>153760</v>
      </c>
      <c r="E667" s="10">
        <v>19.48</v>
      </c>
      <c r="F667" s="6">
        <v>116.8</v>
      </c>
      <c r="G667" s="7">
        <f>YEAR(A667)</f>
        <v>2011</v>
      </c>
      <c r="H667" s="7">
        <f>ROUND((MONTH(A667)+1)/3,0)</f>
        <v>3</v>
      </c>
      <c r="I667">
        <f t="shared" si="10"/>
        <v>8047</v>
      </c>
      <c r="P667" s="13">
        <v>98.47</v>
      </c>
    </row>
    <row r="668" spans="1:16" ht="12.75">
      <c r="A668" s="1">
        <v>40787</v>
      </c>
      <c r="B668" s="2">
        <v>226.118</v>
      </c>
      <c r="C668" s="7">
        <v>13948</v>
      </c>
      <c r="D668" s="7">
        <v>154131</v>
      </c>
      <c r="E668" s="10">
        <v>19.49</v>
      </c>
      <c r="F668" s="6">
        <v>117</v>
      </c>
      <c r="G668" s="7">
        <f>YEAR(A668)</f>
        <v>2011</v>
      </c>
      <c r="H668" s="7">
        <f>ROUND((MONTH(A668)+1)/3,0)</f>
        <v>3</v>
      </c>
      <c r="I668">
        <f t="shared" si="10"/>
        <v>8047</v>
      </c>
      <c r="P668" s="13">
        <v>98.543</v>
      </c>
    </row>
    <row r="669" spans="1:16" ht="12.75">
      <c r="A669" s="1">
        <v>40817</v>
      </c>
      <c r="B669" s="2">
        <v>226.506</v>
      </c>
      <c r="C669" s="7">
        <v>13594</v>
      </c>
      <c r="D669" s="7">
        <v>153961</v>
      </c>
      <c r="E669" s="10">
        <v>19.56</v>
      </c>
      <c r="F669" s="6">
        <v>116.6</v>
      </c>
      <c r="G669" s="7">
        <f>YEAR(A669)</f>
        <v>2011</v>
      </c>
      <c r="H669" s="7">
        <f>ROUND((MONTH(A669)+1)/3,0)</f>
        <v>4</v>
      </c>
      <c r="I669">
        <f t="shared" si="10"/>
        <v>8048</v>
      </c>
      <c r="P669" s="13">
        <v>98.596</v>
      </c>
    </row>
    <row r="670" spans="1:16" ht="12.75">
      <c r="A670" s="1">
        <v>40848</v>
      </c>
      <c r="B670" s="2">
        <v>226.899</v>
      </c>
      <c r="C670" s="7">
        <v>13302</v>
      </c>
      <c r="D670" s="7">
        <v>154128</v>
      </c>
      <c r="E670" s="10">
        <v>19.56</v>
      </c>
      <c r="F670" s="6">
        <v>116.3</v>
      </c>
      <c r="G670" s="7">
        <f>YEAR(A670)</f>
        <v>2011</v>
      </c>
      <c r="H670" s="7">
        <f>ROUND((MONTH(A670)+1)/3,0)</f>
        <v>4</v>
      </c>
      <c r="I670">
        <f t="shared" si="10"/>
        <v>8048</v>
      </c>
      <c r="P670" s="13">
        <v>98.805</v>
      </c>
    </row>
    <row r="671" spans="1:16" ht="12.75">
      <c r="A671" s="1">
        <v>40878</v>
      </c>
      <c r="B671" s="2">
        <v>227.405</v>
      </c>
      <c r="C671" s="7">
        <v>13093</v>
      </c>
      <c r="D671" s="7">
        <v>153995</v>
      </c>
      <c r="E671" s="10">
        <v>19.56</v>
      </c>
      <c r="F671" s="6">
        <v>116.4</v>
      </c>
      <c r="G671" s="7">
        <f>YEAR(A671)</f>
        <v>2011</v>
      </c>
      <c r="H671" s="7">
        <f>ROUND((MONTH(A671)+1)/3,0)</f>
        <v>4</v>
      </c>
      <c r="I671">
        <f t="shared" si="10"/>
        <v>8048</v>
      </c>
      <c r="P671" s="13">
        <v>98.971</v>
      </c>
    </row>
    <row r="672" spans="1:16" ht="12.75">
      <c r="A672" s="1">
        <v>40909</v>
      </c>
      <c r="B672" s="2">
        <v>227.877</v>
      </c>
      <c r="C672" s="7">
        <v>12797</v>
      </c>
      <c r="D672" s="7">
        <v>154381</v>
      </c>
      <c r="E672" s="10">
        <v>19.58</v>
      </c>
      <c r="F672" s="6">
        <v>116.4</v>
      </c>
      <c r="G672" s="7">
        <f>YEAR(A672)</f>
        <v>2012</v>
      </c>
      <c r="H672" s="7">
        <f>ROUND((MONTH(A672)+1)/3,0)</f>
        <v>1</v>
      </c>
      <c r="I672">
        <f t="shared" si="10"/>
        <v>8049</v>
      </c>
      <c r="P672" s="13">
        <v>99.284</v>
      </c>
    </row>
    <row r="673" spans="1:16" ht="12.75">
      <c r="A673" s="1">
        <v>40940</v>
      </c>
      <c r="B673" s="2">
        <v>228.034</v>
      </c>
      <c r="C673" s="7">
        <v>12813</v>
      </c>
      <c r="D673" s="7">
        <v>154671</v>
      </c>
      <c r="E673" s="10">
        <v>19.6</v>
      </c>
      <c r="F673" s="6">
        <v>116.3</v>
      </c>
      <c r="G673" s="7">
        <f>YEAR(A673)</f>
        <v>2012</v>
      </c>
      <c r="H673" s="7">
        <f>ROUND((MONTH(A673)+1)/3,0)</f>
        <v>1</v>
      </c>
      <c r="I673">
        <f t="shared" si="10"/>
        <v>8049</v>
      </c>
      <c r="P673" s="13">
        <v>99.439</v>
      </c>
    </row>
    <row r="674" spans="1:16" ht="12.75">
      <c r="A674" s="1">
        <v>40969</v>
      </c>
      <c r="B674" s="2">
        <v>228.478</v>
      </c>
      <c r="C674" s="7">
        <v>12713</v>
      </c>
      <c r="D674" s="7">
        <v>154749</v>
      </c>
      <c r="E674" s="10">
        <v>19.65</v>
      </c>
      <c r="F674" s="6">
        <v>116.7</v>
      </c>
      <c r="G674" s="7">
        <f>YEAR(A674)</f>
        <v>2012</v>
      </c>
      <c r="H674" s="7">
        <f>ROUND((MONTH(A674)+1)/3,0)</f>
        <v>1</v>
      </c>
      <c r="I674">
        <f t="shared" si="10"/>
        <v>8049</v>
      </c>
      <c r="P674" s="13">
        <v>99.597</v>
      </c>
    </row>
    <row r="675" spans="1:16" ht="12.75">
      <c r="A675" s="1">
        <v>41000</v>
      </c>
      <c r="B675" s="2">
        <v>228.905</v>
      </c>
      <c r="C675" s="7">
        <v>12646</v>
      </c>
      <c r="D675" s="7">
        <v>154545</v>
      </c>
      <c r="E675" s="10">
        <v>19.69</v>
      </c>
      <c r="F675" s="6">
        <v>116.7</v>
      </c>
      <c r="G675" s="7">
        <f>YEAR(A675)</f>
        <v>2012</v>
      </c>
      <c r="H675" s="7">
        <f>ROUND((MONTH(A675)+1)/3,0)</f>
        <v>2</v>
      </c>
      <c r="I675">
        <f t="shared" si="10"/>
        <v>8050</v>
      </c>
      <c r="P675" s="13">
        <v>99.753</v>
      </c>
    </row>
    <row r="676" spans="1:16" ht="12.75">
      <c r="A676" s="1">
        <v>41030</v>
      </c>
      <c r="B676" s="2">
        <v>229.224</v>
      </c>
      <c r="C676" s="7">
        <v>12660</v>
      </c>
      <c r="D676" s="7">
        <v>154866</v>
      </c>
      <c r="E676" s="10">
        <v>19.68</v>
      </c>
      <c r="F676" s="6">
        <v>116.6</v>
      </c>
      <c r="G676" s="7">
        <f>YEAR(A676)</f>
        <v>2012</v>
      </c>
      <c r="H676" s="7">
        <f>ROUND((MONTH(A676)+1)/3,0)</f>
        <v>2</v>
      </c>
      <c r="I676">
        <f t="shared" si="10"/>
        <v>8050</v>
      </c>
      <c r="P676" s="13">
        <v>99.849</v>
      </c>
    </row>
    <row r="677" spans="1:16" ht="12.75">
      <c r="A677" s="1">
        <v>41061</v>
      </c>
      <c r="B677" s="2">
        <v>229.623</v>
      </c>
      <c r="C677" s="7">
        <v>12692</v>
      </c>
      <c r="D677" s="7">
        <v>155083</v>
      </c>
      <c r="E677" s="10">
        <v>19.72</v>
      </c>
      <c r="F677" s="6">
        <v>116.3</v>
      </c>
      <c r="G677" s="7">
        <f>YEAR(A677)</f>
        <v>2012</v>
      </c>
      <c r="H677" s="7">
        <f>ROUND((MONTH(A677)+1)/3,0)</f>
        <v>2</v>
      </c>
      <c r="I677">
        <f t="shared" si="10"/>
        <v>8050</v>
      </c>
      <c r="P677" s="13">
        <v>99.948</v>
      </c>
    </row>
    <row r="678" spans="1:16" ht="12.75">
      <c r="A678" s="1">
        <v>41091</v>
      </c>
      <c r="B678" s="2">
        <v>229.97</v>
      </c>
      <c r="C678" s="7">
        <v>12656</v>
      </c>
      <c r="D678" s="7">
        <v>154948</v>
      </c>
      <c r="E678" s="10">
        <v>19.75</v>
      </c>
      <c r="F678" s="6">
        <v>115.9</v>
      </c>
      <c r="G678" s="7">
        <f>YEAR(A678)</f>
        <v>2012</v>
      </c>
      <c r="H678" s="7">
        <f>ROUND((MONTH(A678)+1)/3,0)</f>
        <v>3</v>
      </c>
      <c r="I678">
        <f t="shared" si="10"/>
        <v>8051</v>
      </c>
      <c r="P678" s="13">
        <v>100.052</v>
      </c>
    </row>
    <row r="679" spans="1:16" ht="12.75">
      <c r="A679" s="1">
        <v>41122</v>
      </c>
      <c r="B679" s="2">
        <v>230.233</v>
      </c>
      <c r="C679" s="7">
        <v>12471</v>
      </c>
      <c r="D679" s="7">
        <v>154763</v>
      </c>
      <c r="E679" s="10">
        <v>19.74</v>
      </c>
      <c r="F679" s="6">
        <v>115.8</v>
      </c>
      <c r="G679" s="7">
        <f>YEAR(A679)</f>
        <v>2012</v>
      </c>
      <c r="H679" s="7">
        <f>ROUND((MONTH(A679)+1)/3,0)</f>
        <v>3</v>
      </c>
      <c r="I679">
        <f t="shared" si="10"/>
        <v>8051</v>
      </c>
      <c r="P679" s="13">
        <v>100.111</v>
      </c>
    </row>
    <row r="680" spans="1:16" ht="12.75">
      <c r="A680" s="1">
        <v>41153</v>
      </c>
      <c r="B680" s="2">
        <v>230.659</v>
      </c>
      <c r="C680" s="7">
        <v>12115</v>
      </c>
      <c r="D680" s="7">
        <v>155160</v>
      </c>
      <c r="E680" s="10">
        <v>19.79</v>
      </c>
      <c r="F680" s="6">
        <v>116</v>
      </c>
      <c r="G680" s="7">
        <f>YEAR(A680)</f>
        <v>2012</v>
      </c>
      <c r="H680" s="7">
        <f>ROUND((MONTH(A680)+1)/3,0)</f>
        <v>3</v>
      </c>
      <c r="I680">
        <f t="shared" si="10"/>
        <v>8051</v>
      </c>
      <c r="P680" s="13">
        <v>100.238</v>
      </c>
    </row>
    <row r="681" spans="1:16" ht="12.75">
      <c r="A681" s="1">
        <v>41183</v>
      </c>
      <c r="B681" s="2">
        <v>231.024</v>
      </c>
      <c r="C681" s="7">
        <v>12124</v>
      </c>
      <c r="D681" s="7">
        <v>155554</v>
      </c>
      <c r="E681" s="10">
        <v>19.79</v>
      </c>
      <c r="F681" s="6">
        <v>116.4</v>
      </c>
      <c r="G681" s="7">
        <f>YEAR(A681)</f>
        <v>2012</v>
      </c>
      <c r="H681" s="7">
        <f>ROUND((MONTH(A681)+1)/3,0)</f>
        <v>4</v>
      </c>
      <c r="I681">
        <f t="shared" si="10"/>
        <v>8052</v>
      </c>
      <c r="P681" s="13">
        <v>100.476</v>
      </c>
    </row>
    <row r="682" spans="1:16" ht="12.75">
      <c r="A682" s="1">
        <v>41214</v>
      </c>
      <c r="B682" s="2">
        <v>231.33</v>
      </c>
      <c r="C682" s="7">
        <v>12005</v>
      </c>
      <c r="D682" s="7">
        <v>155338</v>
      </c>
      <c r="E682" s="10">
        <v>19.85</v>
      </c>
      <c r="F682" s="6">
        <v>116.4</v>
      </c>
      <c r="G682" s="7">
        <f>YEAR(A682)</f>
        <v>2012</v>
      </c>
      <c r="H682" s="7">
        <f>ROUND((MONTH(A682)+1)/3,0)</f>
        <v>4</v>
      </c>
      <c r="I682">
        <f t="shared" si="10"/>
        <v>8052</v>
      </c>
      <c r="P682" s="13">
        <v>100.586</v>
      </c>
    </row>
    <row r="683" spans="1:16" ht="12.75">
      <c r="A683" s="1">
        <v>41244</v>
      </c>
      <c r="B683" s="2">
        <v>231.725</v>
      </c>
      <c r="C683" s="7">
        <v>12298</v>
      </c>
      <c r="D683" s="7">
        <v>155628</v>
      </c>
      <c r="E683" s="10">
        <v>19.89</v>
      </c>
      <c r="F683" s="6">
        <v>116.5</v>
      </c>
      <c r="G683" s="7">
        <f>YEAR(A683)</f>
        <v>2012</v>
      </c>
      <c r="H683" s="7">
        <f>ROUND((MONTH(A683)+1)/3,0)</f>
        <v>4</v>
      </c>
      <c r="I683">
        <f t="shared" si="10"/>
        <v>8052</v>
      </c>
      <c r="P683" s="13">
        <v>100.667</v>
      </c>
    </row>
    <row r="684" spans="1:16" ht="12.75">
      <c r="A684" s="1">
        <v>41275</v>
      </c>
      <c r="B684" s="2">
        <v>232.229</v>
      </c>
      <c r="C684" s="7">
        <v>12471</v>
      </c>
      <c r="D684" s="7">
        <v>155763</v>
      </c>
      <c r="E684" s="10">
        <v>19.95</v>
      </c>
      <c r="F684" s="6">
        <v>116.6</v>
      </c>
      <c r="G684" s="7">
        <f>YEAR(A684)</f>
        <v>2013</v>
      </c>
      <c r="H684" s="7">
        <f>ROUND((MONTH(A684)+1)/3,0)</f>
        <v>1</v>
      </c>
      <c r="I684">
        <f t="shared" si="10"/>
        <v>8053</v>
      </c>
      <c r="P684" s="13">
        <v>100.865</v>
      </c>
    </row>
    <row r="685" spans="1:16" ht="12.75">
      <c r="A685" s="1">
        <v>41306</v>
      </c>
      <c r="B685" s="2">
        <v>232.569</v>
      </c>
      <c r="C685" s="7">
        <v>11950</v>
      </c>
      <c r="D685" s="7">
        <v>155312</v>
      </c>
      <c r="E685" s="10">
        <v>19.99</v>
      </c>
      <c r="F685" s="6">
        <v>116.6</v>
      </c>
      <c r="G685" s="7">
        <f>YEAR(A685)</f>
        <v>2013</v>
      </c>
      <c r="H685" s="7">
        <f>ROUND((MONTH(A685)+1)/3,0)</f>
        <v>1</v>
      </c>
      <c r="I685">
        <f t="shared" si="10"/>
        <v>8053</v>
      </c>
      <c r="P685" s="13">
        <v>100.984</v>
      </c>
    </row>
    <row r="686" spans="1:16" ht="12.75">
      <c r="A686" s="1">
        <v>41334</v>
      </c>
      <c r="B686" s="2">
        <v>232.794</v>
      </c>
      <c r="C686" s="7">
        <v>11689</v>
      </c>
      <c r="D686" s="7">
        <v>155005</v>
      </c>
      <c r="E686" s="10">
        <v>20.02</v>
      </c>
      <c r="F686" s="6">
        <v>116.5</v>
      </c>
      <c r="G686" s="7">
        <f>YEAR(A686)</f>
        <v>2013</v>
      </c>
      <c r="H686" s="7">
        <f>ROUND((MONTH(A686)+1)/3,0)</f>
        <v>1</v>
      </c>
      <c r="I686">
        <f t="shared" si="10"/>
        <v>8053</v>
      </c>
      <c r="P686" s="13">
        <v>101.076</v>
      </c>
    </row>
    <row r="687" spans="1:16" ht="12.75">
      <c r="A687" s="1">
        <v>41365</v>
      </c>
      <c r="B687" s="2">
        <v>232.832</v>
      </c>
      <c r="C687" s="7">
        <v>11760</v>
      </c>
      <c r="D687" s="7">
        <v>155394</v>
      </c>
      <c r="E687" s="10">
        <v>20.04</v>
      </c>
      <c r="F687" s="6">
        <v>116.5</v>
      </c>
      <c r="G687" s="7">
        <f>YEAR(A687)</f>
        <v>2013</v>
      </c>
      <c r="H687" s="7">
        <f>ROUND((MONTH(A687)+1)/3,0)</f>
        <v>2</v>
      </c>
      <c r="I687">
        <f t="shared" si="10"/>
        <v>8054</v>
      </c>
      <c r="P687" s="13">
        <v>101.16</v>
      </c>
    </row>
    <row r="688" spans="1:16" ht="12.75">
      <c r="A688" s="1">
        <v>41395</v>
      </c>
      <c r="B688" s="2">
        <v>232.996</v>
      </c>
      <c r="C688" s="7">
        <v>11654</v>
      </c>
      <c r="D688" s="7">
        <v>155536</v>
      </c>
      <c r="E688" s="10">
        <v>20.06</v>
      </c>
      <c r="F688" s="6">
        <v>116.1</v>
      </c>
      <c r="G688" s="7">
        <f>YEAR(A688)</f>
        <v>2013</v>
      </c>
      <c r="H688" s="7">
        <f>ROUND((MONTH(A688)+1)/3,0)</f>
        <v>2</v>
      </c>
      <c r="I688">
        <f t="shared" si="10"/>
        <v>8054</v>
      </c>
      <c r="P688" s="13">
        <v>101.268</v>
      </c>
    </row>
    <row r="689" spans="1:16" ht="12.75">
      <c r="A689" s="1">
        <v>41426</v>
      </c>
      <c r="B689" s="2">
        <v>233.35</v>
      </c>
      <c r="C689" s="7">
        <v>11751</v>
      </c>
      <c r="D689" s="7">
        <v>155749</v>
      </c>
      <c r="E689" s="10">
        <v>20.11</v>
      </c>
      <c r="F689" s="6">
        <v>115.7</v>
      </c>
      <c r="G689" s="7">
        <f>YEAR(A689)</f>
        <v>2013</v>
      </c>
      <c r="H689" s="7">
        <f>ROUND((MONTH(A689)+1)/3,0)</f>
        <v>2</v>
      </c>
      <c r="I689">
        <f t="shared" si="10"/>
        <v>8054</v>
      </c>
      <c r="P689" s="13">
        <v>101.437</v>
      </c>
    </row>
    <row r="690" spans="1:16" ht="12.75">
      <c r="A690" s="1">
        <v>41456</v>
      </c>
      <c r="B690" s="2">
        <v>233.88</v>
      </c>
      <c r="C690" s="7">
        <v>11335</v>
      </c>
      <c r="D690" s="7">
        <v>155599</v>
      </c>
      <c r="E690" s="10">
        <v>20.15</v>
      </c>
      <c r="F690" s="6">
        <v>115</v>
      </c>
      <c r="G690" s="7">
        <f>YEAR(A690)</f>
        <v>2013</v>
      </c>
      <c r="H690" s="7">
        <f>ROUND((MONTH(A690)+1)/3,0)</f>
        <v>3</v>
      </c>
      <c r="I690">
        <f t="shared" si="10"/>
        <v>8055</v>
      </c>
      <c r="P690" s="13">
        <v>101.565</v>
      </c>
    </row>
    <row r="691" spans="1:16" ht="12.75">
      <c r="A691" s="1">
        <v>41487</v>
      </c>
      <c r="B691" s="2">
        <v>234.336</v>
      </c>
      <c r="C691" s="7">
        <v>11279</v>
      </c>
      <c r="D691" s="7">
        <v>155605</v>
      </c>
      <c r="E691" s="10">
        <v>20.18</v>
      </c>
      <c r="F691" s="6">
        <v>114.8</v>
      </c>
      <c r="G691" s="7">
        <f>YEAR(A691)</f>
        <v>2013</v>
      </c>
      <c r="H691" s="7">
        <f>ROUND((MONTH(A691)+1)/3,0)</f>
        <v>3</v>
      </c>
      <c r="I691">
        <f t="shared" si="10"/>
        <v>8055</v>
      </c>
      <c r="P691" s="13">
        <v>101.678</v>
      </c>
    </row>
    <row r="692" spans="1:16" ht="12.75">
      <c r="A692" s="1">
        <v>41518</v>
      </c>
      <c r="B692" s="2">
        <v>234.7</v>
      </c>
      <c r="C692" s="7">
        <v>11270</v>
      </c>
      <c r="D692" s="7">
        <v>155687</v>
      </c>
      <c r="E692" s="10">
        <v>20.21</v>
      </c>
      <c r="F692" s="6">
        <v>114.8</v>
      </c>
      <c r="G692" s="7">
        <f>YEAR(A692)</f>
        <v>2013</v>
      </c>
      <c r="H692" s="7">
        <f>ROUND((MONTH(A692)+1)/3,0)</f>
        <v>3</v>
      </c>
      <c r="I692">
        <f t="shared" si="10"/>
        <v>8055</v>
      </c>
      <c r="P692" s="13">
        <v>101.795</v>
      </c>
    </row>
    <row r="693" spans="1:16" ht="12.75">
      <c r="A693" s="1">
        <v>41548</v>
      </c>
      <c r="B693" s="2">
        <v>234.921</v>
      </c>
      <c r="C693" s="7">
        <v>11136</v>
      </c>
      <c r="D693" s="7">
        <v>154673</v>
      </c>
      <c r="E693" s="10">
        <v>20.26</v>
      </c>
      <c r="F693" s="6">
        <v>114.9</v>
      </c>
      <c r="G693" s="7">
        <f>YEAR(A693)</f>
        <v>2013</v>
      </c>
      <c r="H693" s="7">
        <f>ROUND((MONTH(A693)+1)/3,0)</f>
        <v>4</v>
      </c>
      <c r="I693">
        <f t="shared" si="10"/>
        <v>8056</v>
      </c>
      <c r="P693" s="13">
        <v>102.004</v>
      </c>
    </row>
    <row r="694" spans="1:16" ht="12.75">
      <c r="A694" s="1">
        <v>41579</v>
      </c>
      <c r="B694" s="2">
        <v>235.359</v>
      </c>
      <c r="C694" s="7">
        <v>10787</v>
      </c>
      <c r="D694" s="7">
        <v>155265</v>
      </c>
      <c r="E694" s="10">
        <v>20.31</v>
      </c>
      <c r="F694" s="6">
        <v>115</v>
      </c>
      <c r="G694" s="7">
        <f>YEAR(A694)</f>
        <v>2013</v>
      </c>
      <c r="H694" s="7">
        <f>ROUND((MONTH(A694)+1)/3,0)</f>
        <v>4</v>
      </c>
      <c r="I694">
        <f t="shared" si="10"/>
        <v>8056</v>
      </c>
      <c r="P694" s="13">
        <v>102.176</v>
      </c>
    </row>
    <row r="695" spans="1:16" ht="12.75">
      <c r="A695" s="1">
        <v>41609</v>
      </c>
      <c r="B695" s="2">
        <v>235.759</v>
      </c>
      <c r="C695" s="7">
        <v>10404</v>
      </c>
      <c r="D695" s="7">
        <v>155182</v>
      </c>
      <c r="E695" s="10">
        <v>20.34</v>
      </c>
      <c r="F695" s="6">
        <v>115.2</v>
      </c>
      <c r="G695" s="7">
        <f>YEAR(A695)</f>
        <v>2013</v>
      </c>
      <c r="H695" s="7">
        <f>ROUND((MONTH(A695)+1)/3,0)</f>
        <v>4</v>
      </c>
      <c r="I695">
        <f t="shared" si="10"/>
        <v>8056</v>
      </c>
      <c r="P695" s="13">
        <v>102.311</v>
      </c>
    </row>
    <row r="696" spans="1:16" ht="12.75">
      <c r="A696" s="1">
        <v>41640</v>
      </c>
      <c r="B696" s="2">
        <v>235.983</v>
      </c>
      <c r="C696" s="7">
        <v>10235</v>
      </c>
      <c r="D696" s="7">
        <v>155357</v>
      </c>
      <c r="E696" s="10">
        <v>20.39</v>
      </c>
      <c r="F696" s="6">
        <v>115.7</v>
      </c>
      <c r="G696" s="7">
        <f>YEAR(A696)</f>
        <v>2014</v>
      </c>
      <c r="H696" s="7">
        <f>ROUND((MONTH(A696)+1)/3,0)</f>
        <v>1</v>
      </c>
      <c r="I696">
        <f t="shared" si="10"/>
        <v>8057</v>
      </c>
      <c r="P696" s="13">
        <v>102.4</v>
      </c>
    </row>
    <row r="697" spans="1:16" ht="12.75">
      <c r="A697" s="1">
        <v>41671</v>
      </c>
      <c r="B697" s="2">
        <v>236.172</v>
      </c>
      <c r="C697" s="7">
        <v>10365</v>
      </c>
      <c r="D697" s="7">
        <v>155526</v>
      </c>
      <c r="E697" s="10">
        <v>20.5</v>
      </c>
      <c r="F697" s="6">
        <v>116</v>
      </c>
      <c r="G697" s="7">
        <f>YEAR(A697)</f>
        <v>2014</v>
      </c>
      <c r="H697" s="7">
        <f>ROUND((MONTH(A697)+1)/3,0)</f>
        <v>1</v>
      </c>
      <c r="I697">
        <f t="shared" si="10"/>
        <v>8057</v>
      </c>
      <c r="P697" s="13">
        <v>102.451</v>
      </c>
    </row>
    <row r="698" spans="1:16" ht="12.75">
      <c r="A698" s="1">
        <v>41699</v>
      </c>
      <c r="B698" s="2">
        <v>236.622</v>
      </c>
      <c r="C698" s="7">
        <v>10435</v>
      </c>
      <c r="D698" s="7">
        <v>156108</v>
      </c>
      <c r="E698" s="10">
        <v>20.48</v>
      </c>
      <c r="F698" s="6">
        <v>116.5</v>
      </c>
      <c r="G698" s="7">
        <f>YEAR(A698)</f>
        <v>2014</v>
      </c>
      <c r="H698" s="7">
        <f>ROUND((MONTH(A698)+1)/3,0)</f>
        <v>1</v>
      </c>
      <c r="I698">
        <f t="shared" si="10"/>
        <v>8057</v>
      </c>
      <c r="P698" s="13">
        <v>102.67</v>
      </c>
    </row>
    <row r="699" spans="1:16" ht="12.75">
      <c r="A699" s="1">
        <v>41730</v>
      </c>
      <c r="B699" s="2">
        <v>237.07</v>
      </c>
      <c r="C699" s="7">
        <v>9724</v>
      </c>
      <c r="D699" s="7">
        <v>155404</v>
      </c>
      <c r="E699" s="10">
        <v>20.52</v>
      </c>
      <c r="F699" s="6">
        <v>116.1</v>
      </c>
      <c r="G699" s="7">
        <f>YEAR(A699)</f>
        <v>2014</v>
      </c>
      <c r="H699" s="7">
        <f>ROUND((MONTH(A699)+1)/3,0)</f>
        <v>2</v>
      </c>
      <c r="I699">
        <f t="shared" si="10"/>
        <v>8058</v>
      </c>
      <c r="P699" s="13">
        <v>102.866</v>
      </c>
    </row>
    <row r="700" spans="1:16" ht="12.75">
      <c r="A700" s="1">
        <v>41760</v>
      </c>
      <c r="B700" s="2">
        <v>237.541</v>
      </c>
      <c r="C700" s="7">
        <v>9740</v>
      </c>
      <c r="D700" s="7">
        <v>155564</v>
      </c>
      <c r="E700" s="10">
        <v>20.55</v>
      </c>
      <c r="F700" s="6">
        <v>116</v>
      </c>
      <c r="G700" s="7">
        <f>YEAR(A700)</f>
        <v>2014</v>
      </c>
      <c r="H700" s="7">
        <f>ROUND((MONTH(A700)+1)/3,0)</f>
        <v>2</v>
      </c>
      <c r="I700">
        <f t="shared" si="10"/>
        <v>8058</v>
      </c>
      <c r="P700" s="13">
        <v>103.029</v>
      </c>
    </row>
    <row r="701" spans="1:16" ht="12.75">
      <c r="A701" s="1">
        <v>41791</v>
      </c>
      <c r="B701" s="2">
        <v>237.833</v>
      </c>
      <c r="C701" s="7">
        <v>9474</v>
      </c>
      <c r="D701" s="7">
        <v>155742</v>
      </c>
      <c r="E701" s="10">
        <v>20.58</v>
      </c>
      <c r="F701" s="6">
        <v>115.8</v>
      </c>
      <c r="G701" s="7">
        <f>YEAR(A701)</f>
        <v>2014</v>
      </c>
      <c r="H701" s="7">
        <f>ROUND((MONTH(A701)+1)/3,0)</f>
        <v>2</v>
      </c>
      <c r="I701">
        <f t="shared" si="10"/>
        <v>8058</v>
      </c>
      <c r="P701" s="13">
        <v>103.156</v>
      </c>
    </row>
    <row r="702" spans="1:16" ht="12.75">
      <c r="A702" s="1">
        <v>41821</v>
      </c>
      <c r="B702" s="2">
        <v>238.232</v>
      </c>
      <c r="C702" s="7">
        <v>9610</v>
      </c>
      <c r="D702" s="7">
        <v>156011</v>
      </c>
      <c r="E702" s="10">
        <v>20.62</v>
      </c>
      <c r="F702" s="6">
        <v>115.8</v>
      </c>
      <c r="G702" s="7">
        <f>YEAR(A702)</f>
        <v>2014</v>
      </c>
      <c r="H702" s="7">
        <f>ROUND((MONTH(A702)+1)/3,0)</f>
        <v>3</v>
      </c>
      <c r="I702">
        <f t="shared" si="10"/>
        <v>8059</v>
      </c>
      <c r="P702" s="13">
        <v>103.361</v>
      </c>
    </row>
    <row r="703" spans="1:16" ht="12.75">
      <c r="A703" s="1">
        <v>41852</v>
      </c>
      <c r="B703" s="2">
        <v>238.405</v>
      </c>
      <c r="C703" s="7">
        <v>9602</v>
      </c>
      <c r="D703" s="7">
        <v>156124</v>
      </c>
      <c r="E703" s="10">
        <v>20.67</v>
      </c>
      <c r="F703" s="6">
        <v>115.7</v>
      </c>
      <c r="G703" s="7">
        <f>YEAR(A703)</f>
        <v>2014</v>
      </c>
      <c r="H703" s="7">
        <f>ROUND((MONTH(A703)+1)/3,0)</f>
        <v>3</v>
      </c>
      <c r="I703">
        <f t="shared" si="10"/>
        <v>8059</v>
      </c>
      <c r="P703" s="13">
        <v>103.396</v>
      </c>
    </row>
    <row r="704" spans="1:16" ht="12.75">
      <c r="A704" s="1">
        <v>41883</v>
      </c>
      <c r="B704" s="2">
        <v>238.777</v>
      </c>
      <c r="C704" s="7">
        <v>9266</v>
      </c>
      <c r="D704" s="7">
        <v>156019</v>
      </c>
      <c r="E704" s="10">
        <v>20.68</v>
      </c>
      <c r="F704" s="6">
        <v>115.6</v>
      </c>
      <c r="G704" s="7">
        <f>YEAR(A704)</f>
        <v>2014</v>
      </c>
      <c r="H704" s="7">
        <f>ROUND((MONTH(A704)+1)/3,0)</f>
        <v>3</v>
      </c>
      <c r="I704">
        <f t="shared" si="10"/>
        <v>8059</v>
      </c>
      <c r="P704" s="13">
        <v>103.532</v>
      </c>
    </row>
    <row r="705" spans="1:16" ht="12.75">
      <c r="A705" s="1">
        <v>41913</v>
      </c>
      <c r="B705" s="2">
        <v>239.188</v>
      </c>
      <c r="C705" s="7">
        <v>8972</v>
      </c>
      <c r="D705" s="7">
        <v>156383</v>
      </c>
      <c r="E705" s="10">
        <v>20.71</v>
      </c>
      <c r="F705" s="6">
        <v>115.4</v>
      </c>
      <c r="G705" s="7">
        <f>YEAR(A705)</f>
        <v>2014</v>
      </c>
      <c r="H705" s="7">
        <f>ROUND((MONTH(A705)+1)/3,0)</f>
        <v>4</v>
      </c>
      <c r="I705">
        <f t="shared" si="10"/>
        <v>8060</v>
      </c>
      <c r="P705" s="13">
        <v>103.615</v>
      </c>
    </row>
    <row r="706" spans="1:16" ht="12.75">
      <c r="A706" s="1">
        <v>41944</v>
      </c>
      <c r="B706" s="2">
        <v>239.412</v>
      </c>
      <c r="C706" s="7">
        <v>9064</v>
      </c>
      <c r="D706" s="7">
        <v>156455</v>
      </c>
      <c r="E706" s="10">
        <v>20.77</v>
      </c>
      <c r="F706" s="6">
        <v>115.1</v>
      </c>
      <c r="G706" s="7">
        <f>YEAR(A706)</f>
        <v>2014</v>
      </c>
      <c r="H706" s="7">
        <f>ROUND((MONTH(A706)+1)/3,0)</f>
        <v>4</v>
      </c>
      <c r="I706">
        <f t="shared" si="10"/>
        <v>8060</v>
      </c>
      <c r="P706" s="13">
        <v>103.732</v>
      </c>
    </row>
    <row r="707" spans="1:16" ht="12.75">
      <c r="A707" s="1">
        <v>41974</v>
      </c>
      <c r="B707" s="2">
        <v>239.572</v>
      </c>
      <c r="C707" s="7">
        <v>8704</v>
      </c>
      <c r="D707" s="7">
        <v>156301</v>
      </c>
      <c r="E707" s="10">
        <v>20.73</v>
      </c>
      <c r="F707" s="6">
        <v>115.1</v>
      </c>
      <c r="G707" s="7">
        <f>YEAR(A707)</f>
        <v>2014</v>
      </c>
      <c r="H707" s="7">
        <f>ROUND((MONTH(A707)+1)/3,0)</f>
        <v>4</v>
      </c>
      <c r="I707">
        <f t="shared" si="10"/>
        <v>8060</v>
      </c>
      <c r="P707" s="13">
        <v>103.806</v>
      </c>
    </row>
    <row r="708" spans="1:16" ht="12.75">
      <c r="A708" s="1">
        <v>42005</v>
      </c>
      <c r="B708" s="2">
        <v>239.845</v>
      </c>
      <c r="C708" s="7">
        <v>8951</v>
      </c>
      <c r="D708" s="7">
        <v>157063</v>
      </c>
      <c r="E708" s="10">
        <v>20.81</v>
      </c>
      <c r="F708" s="6">
        <v>114.3</v>
      </c>
      <c r="G708" s="7">
        <f>YEAR(A708)</f>
        <v>2015</v>
      </c>
      <c r="H708" s="7">
        <f>ROUND((MONTH(A708)+1)/3,0)</f>
        <v>1</v>
      </c>
      <c r="I708">
        <f t="shared" si="10"/>
        <v>8061</v>
      </c>
      <c r="P708" s="13">
        <v>103.776</v>
      </c>
    </row>
    <row r="709" spans="1:16" ht="12.75">
      <c r="A709" s="1">
        <v>42036</v>
      </c>
      <c r="B709" s="2">
        <v>240.136</v>
      </c>
      <c r="C709" s="7">
        <v>8634</v>
      </c>
      <c r="D709" s="7">
        <v>156734</v>
      </c>
      <c r="E709" s="10">
        <v>20.84</v>
      </c>
      <c r="F709" s="6">
        <v>114</v>
      </c>
      <c r="G709" s="7">
        <f>YEAR(A709)</f>
        <v>2015</v>
      </c>
      <c r="H709" s="7">
        <f>ROUND((MONTH(A709)+1)/3,0)</f>
        <v>1</v>
      </c>
      <c r="I709">
        <f t="shared" si="10"/>
        <v>8061</v>
      </c>
      <c r="P709" s="13">
        <v>103.874</v>
      </c>
    </row>
    <row r="710" spans="1:16" ht="12.75">
      <c r="A710" s="1">
        <v>42064</v>
      </c>
      <c r="B710" s="2">
        <v>240.749</v>
      </c>
      <c r="C710" s="7">
        <v>8578</v>
      </c>
      <c r="D710" s="7">
        <v>156754</v>
      </c>
      <c r="E710" s="10">
        <v>20.88</v>
      </c>
      <c r="F710" s="6">
        <v>113.5</v>
      </c>
      <c r="G710" s="7">
        <f>YEAR(A710)</f>
        <v>2015</v>
      </c>
      <c r="H710" s="7">
        <f>ROUND((MONTH(A710)+1)/3,0)</f>
        <v>1</v>
      </c>
      <c r="I710">
        <f t="shared" si="10"/>
        <v>8061</v>
      </c>
      <c r="P710" s="13">
        <v>104.057</v>
      </c>
    </row>
    <row r="711" spans="1:16" ht="12.75">
      <c r="A711" s="1">
        <v>42095</v>
      </c>
      <c r="B711" s="2">
        <v>241.346</v>
      </c>
      <c r="C711" s="7">
        <v>8546</v>
      </c>
      <c r="D711" s="7">
        <v>157051</v>
      </c>
      <c r="E711" s="10">
        <v>20.92</v>
      </c>
      <c r="F711" s="6">
        <v>113</v>
      </c>
      <c r="G711" s="7">
        <f>YEAR(A711)</f>
        <v>2015</v>
      </c>
      <c r="H711" s="7">
        <f>ROUND((MONTH(A711)+1)/3,0)</f>
        <v>2</v>
      </c>
      <c r="I711">
        <f t="shared" si="10"/>
        <v>8062</v>
      </c>
      <c r="P711" s="13">
        <v>104.226</v>
      </c>
    </row>
    <row r="712" spans="1:16" ht="12.75">
      <c r="A712" s="1">
        <v>42125</v>
      </c>
      <c r="B712" s="2">
        <v>241.644</v>
      </c>
      <c r="C712" s="7">
        <v>8662</v>
      </c>
      <c r="D712" s="7">
        <v>157449</v>
      </c>
      <c r="E712" s="10">
        <v>20.99</v>
      </c>
      <c r="F712" s="6">
        <v>112.9</v>
      </c>
      <c r="G712" s="7">
        <f>YEAR(A712)</f>
        <v>2015</v>
      </c>
      <c r="H712" s="7">
        <f>ROUND((MONTH(A712)+1)/3,0)</f>
        <v>2</v>
      </c>
      <c r="I712">
        <f t="shared" si="10"/>
        <v>8062</v>
      </c>
      <c r="P712" s="13">
        <v>104.35</v>
      </c>
    </row>
    <row r="713" spans="1:16" ht="12.75">
      <c r="A713" s="1">
        <v>42156</v>
      </c>
      <c r="B713" s="2">
        <v>242.039</v>
      </c>
      <c r="C713" s="7">
        <v>8265</v>
      </c>
      <c r="D713" s="7">
        <v>157071</v>
      </c>
      <c r="E713" s="10">
        <v>21.01</v>
      </c>
      <c r="F713" s="6">
        <v>112.8</v>
      </c>
      <c r="G713" s="7">
        <f>YEAR(A713)</f>
        <v>2015</v>
      </c>
      <c r="H713" s="7">
        <f>ROUND((MONTH(A713)+1)/3,0)</f>
        <v>2</v>
      </c>
      <c r="I713">
        <f t="shared" si="10"/>
        <v>8062</v>
      </c>
      <c r="P713" s="13">
        <v>104.496</v>
      </c>
    </row>
    <row r="714" spans="1:16" ht="12.75">
      <c r="A714" s="1">
        <v>42186</v>
      </c>
      <c r="B714" s="2">
        <v>242.543</v>
      </c>
      <c r="C714" s="7">
        <v>8206</v>
      </c>
      <c r="D714" s="7">
        <v>157035</v>
      </c>
      <c r="E714" s="10">
        <v>21.03</v>
      </c>
      <c r="F714" s="6">
        <v>112.5</v>
      </c>
      <c r="G714" s="7">
        <f>YEAR(A714)</f>
        <v>2015</v>
      </c>
      <c r="H714" s="7">
        <f>ROUND((MONTH(A714)+1)/3,0)</f>
        <v>3</v>
      </c>
      <c r="I714">
        <f t="shared" si="10"/>
        <v>8063</v>
      </c>
      <c r="P714" s="13">
        <v>104.621</v>
      </c>
    </row>
    <row r="715" spans="1:16" ht="12.75">
      <c r="A715" s="1">
        <v>42217</v>
      </c>
      <c r="B715" s="2">
        <v>242.788</v>
      </c>
      <c r="C715" s="7">
        <v>7996</v>
      </c>
      <c r="D715" s="7">
        <v>157132</v>
      </c>
      <c r="E715" s="10">
        <v>21.1</v>
      </c>
      <c r="F715" s="6">
        <v>112.1</v>
      </c>
      <c r="G715" s="7">
        <f>YEAR(A715)</f>
        <v>2015</v>
      </c>
      <c r="H715" s="7">
        <f>ROUND((MONTH(A715)+1)/3,0)</f>
        <v>3</v>
      </c>
      <c r="I715">
        <f t="shared" si="10"/>
        <v>8063</v>
      </c>
      <c r="P715" s="13">
        <v>104.72</v>
      </c>
    </row>
    <row r="716" spans="1:16" ht="12.75">
      <c r="A716" s="1">
        <v>42248</v>
      </c>
      <c r="B716" s="2">
        <v>243.306</v>
      </c>
      <c r="C716" s="7">
        <v>7891</v>
      </c>
      <c r="D716" s="7">
        <v>156700</v>
      </c>
      <c r="E716" s="10">
        <v>21.1</v>
      </c>
      <c r="F716" s="6">
        <v>111.9</v>
      </c>
      <c r="G716" s="7">
        <f>YEAR(A716)</f>
        <v>2015</v>
      </c>
      <c r="H716" s="7">
        <f>ROUND((MONTH(A716)+1)/3,0)</f>
        <v>3</v>
      </c>
      <c r="I716">
        <f t="shared" si="10"/>
        <v>8063</v>
      </c>
      <c r="P716" s="13">
        <v>104.865</v>
      </c>
    </row>
    <row r="717" spans="1:16" ht="12.75">
      <c r="A717" s="1">
        <v>42278</v>
      </c>
      <c r="B717" s="2">
        <v>243.765</v>
      </c>
      <c r="C717" s="7">
        <v>7884</v>
      </c>
      <c r="D717" s="7">
        <v>157138</v>
      </c>
      <c r="E717" s="10">
        <v>21.2</v>
      </c>
      <c r="F717" s="6">
        <v>111.5</v>
      </c>
      <c r="G717" s="7">
        <f>YEAR(A717)</f>
        <v>2015</v>
      </c>
      <c r="H717" s="7">
        <f>ROUND((MONTH(A717)+1)/3,0)</f>
        <v>4</v>
      </c>
      <c r="I717">
        <f aca="true" t="shared" si="11" ref="I717:I748">G717*4+H717</f>
        <v>8064</v>
      </c>
      <c r="P717" s="13">
        <v>104.883</v>
      </c>
    </row>
    <row r="718" spans="1:16" ht="12.75">
      <c r="A718" s="1">
        <v>42309</v>
      </c>
      <c r="B718" s="2">
        <v>244.272</v>
      </c>
      <c r="C718" s="7">
        <v>7948</v>
      </c>
      <c r="D718" s="7">
        <v>157435</v>
      </c>
      <c r="E718" s="10">
        <v>21.21</v>
      </c>
      <c r="F718" s="6">
        <v>111.2</v>
      </c>
      <c r="G718" s="7">
        <f>YEAR(A718)</f>
        <v>2015</v>
      </c>
      <c r="H718" s="7">
        <f>ROUND((MONTH(A718)+1)/3,0)</f>
        <v>4</v>
      </c>
      <c r="I718">
        <f t="shared" si="11"/>
        <v>8064</v>
      </c>
      <c r="P718" s="13">
        <v>105.037</v>
      </c>
    </row>
    <row r="719" spans="1:16" ht="12.75">
      <c r="A719" s="1">
        <v>42339</v>
      </c>
      <c r="B719" s="2">
        <v>244.59</v>
      </c>
      <c r="C719" s="7">
        <v>7907</v>
      </c>
      <c r="D719" s="7">
        <v>158043</v>
      </c>
      <c r="E719" s="10">
        <v>21.25</v>
      </c>
      <c r="F719" s="6">
        <v>110.8</v>
      </c>
      <c r="G719" s="7">
        <f>YEAR(A719)</f>
        <v>2015</v>
      </c>
      <c r="H719" s="7">
        <f>ROUND((MONTH(A719)+1)/3,0)</f>
        <v>4</v>
      </c>
      <c r="I719">
        <f t="shared" si="11"/>
        <v>8064</v>
      </c>
      <c r="P719" s="13">
        <v>105.106</v>
      </c>
    </row>
    <row r="720" spans="1:16" ht="12.75">
      <c r="A720" s="1">
        <v>42370</v>
      </c>
      <c r="B720" s="2">
        <v>245.134</v>
      </c>
      <c r="C720" s="7">
        <v>7811</v>
      </c>
      <c r="D720" s="7">
        <v>158387</v>
      </c>
      <c r="E720" s="10">
        <v>21.31</v>
      </c>
      <c r="F720" s="6">
        <v>110.7</v>
      </c>
      <c r="G720" s="7">
        <f>YEAR(A720)</f>
        <v>2016</v>
      </c>
      <c r="H720" s="7">
        <f>ROUND((MONTH(A720)+1)/3,0)</f>
        <v>1</v>
      </c>
      <c r="I720">
        <f t="shared" si="11"/>
        <v>8065</v>
      </c>
      <c r="P720" s="13">
        <v>105.302</v>
      </c>
    </row>
    <row r="721" spans="1:16" ht="12.75">
      <c r="A721" s="1">
        <v>42401</v>
      </c>
      <c r="B721" s="2">
        <v>245.689</v>
      </c>
      <c r="C721" s="7">
        <v>7806</v>
      </c>
      <c r="D721" s="7">
        <v>158811</v>
      </c>
      <c r="E721" s="10">
        <v>21.34</v>
      </c>
      <c r="F721" s="6">
        <v>110.5</v>
      </c>
      <c r="G721" s="7">
        <f>YEAR(A721)</f>
        <v>2016</v>
      </c>
      <c r="H721" s="7">
        <f>ROUND((MONTH(A721)+1)/3,0)</f>
        <v>1</v>
      </c>
      <c r="I721">
        <f t="shared" si="11"/>
        <v>8065</v>
      </c>
      <c r="P721" s="13">
        <v>105.489</v>
      </c>
    </row>
    <row r="722" spans="1:16" ht="12.75">
      <c r="A722" s="1">
        <v>42430</v>
      </c>
      <c r="B722" s="2">
        <v>246.004</v>
      </c>
      <c r="C722" s="7">
        <v>8024</v>
      </c>
      <c r="D722" s="7">
        <v>159253</v>
      </c>
      <c r="E722" s="10">
        <v>21.41</v>
      </c>
      <c r="F722" s="6">
        <v>110.4</v>
      </c>
      <c r="G722" s="7">
        <f>YEAR(A722)</f>
        <v>2016</v>
      </c>
      <c r="H722" s="7">
        <f>ROUND((MONTH(A722)+1)/3,0)</f>
        <v>1</v>
      </c>
      <c r="I722">
        <f t="shared" si="11"/>
        <v>8065</v>
      </c>
      <c r="P722" s="13">
        <v>105.592</v>
      </c>
    </row>
    <row r="723" spans="1:16" ht="12.75">
      <c r="A723" s="1">
        <v>42461</v>
      </c>
      <c r="B723" s="2">
        <v>246.487</v>
      </c>
      <c r="C723" s="7">
        <v>7942</v>
      </c>
      <c r="D723" s="7">
        <v>158919</v>
      </c>
      <c r="E723" s="10">
        <v>21.46</v>
      </c>
      <c r="F723" s="6">
        <v>110.4</v>
      </c>
      <c r="G723" s="7">
        <f>YEAR(A723)</f>
        <v>2016</v>
      </c>
      <c r="H723" s="7">
        <f>ROUND((MONTH(A723)+1)/3,0)</f>
        <v>2</v>
      </c>
      <c r="I723">
        <f t="shared" si="11"/>
        <v>8066</v>
      </c>
      <c r="P723" s="13">
        <v>105.849</v>
      </c>
    </row>
    <row r="724" spans="1:16" ht="12.75">
      <c r="A724" s="1">
        <v>42491</v>
      </c>
      <c r="B724" s="2">
        <v>247.031</v>
      </c>
      <c r="C724" s="7">
        <v>7465</v>
      </c>
      <c r="D724" s="7">
        <v>158512</v>
      </c>
      <c r="E724" s="10">
        <v>21.48</v>
      </c>
      <c r="F724" s="6">
        <v>110.8</v>
      </c>
      <c r="G724" s="7">
        <f>YEAR(A724)</f>
        <v>2016</v>
      </c>
      <c r="H724" s="7">
        <f>ROUND((MONTH(A724)+1)/3,0)</f>
        <v>2</v>
      </c>
      <c r="I724">
        <f t="shared" si="11"/>
        <v>8066</v>
      </c>
      <c r="P724" s="13">
        <v>106.023</v>
      </c>
    </row>
    <row r="725" spans="1:16" ht="12.75">
      <c r="A725" s="1">
        <v>42522</v>
      </c>
      <c r="B725" s="2">
        <v>247.436</v>
      </c>
      <c r="C725" s="7">
        <v>7812</v>
      </c>
      <c r="D725" s="7">
        <v>158976</v>
      </c>
      <c r="E725" s="10">
        <v>21.52</v>
      </c>
      <c r="F725" s="6">
        <v>110.5</v>
      </c>
      <c r="G725" s="7">
        <f>YEAR(A725)</f>
        <v>2016</v>
      </c>
      <c r="H725" s="7">
        <f>ROUND((MONTH(A725)+1)/3,0)</f>
        <v>2</v>
      </c>
      <c r="I725">
        <f t="shared" si="11"/>
        <v>8066</v>
      </c>
      <c r="P725" s="13">
        <v>106.152</v>
      </c>
    </row>
    <row r="726" spans="1:16" ht="12.75">
      <c r="A726" s="1">
        <v>42552</v>
      </c>
      <c r="B726" s="2">
        <v>247.812</v>
      </c>
      <c r="C726" s="7">
        <v>7723</v>
      </c>
      <c r="D726" s="7">
        <v>159207</v>
      </c>
      <c r="E726" s="10">
        <v>21.58</v>
      </c>
      <c r="F726" s="6">
        <v>111</v>
      </c>
      <c r="G726" s="7">
        <f>YEAR(A726)</f>
        <v>2016</v>
      </c>
      <c r="H726" s="7">
        <f>ROUND((MONTH(A726)+1)/3,0)</f>
        <v>3</v>
      </c>
      <c r="I726">
        <f t="shared" si="11"/>
        <v>8067</v>
      </c>
      <c r="P726" s="13">
        <v>106.384</v>
      </c>
    </row>
    <row r="727" spans="1:16" ht="12.75">
      <c r="A727" s="1">
        <v>42583</v>
      </c>
      <c r="B727" s="2">
        <v>248.4</v>
      </c>
      <c r="C727" s="7">
        <v>7827</v>
      </c>
      <c r="D727" s="7">
        <v>159514</v>
      </c>
      <c r="E727" s="10">
        <v>21.61</v>
      </c>
      <c r="F727" s="6">
        <v>111.1</v>
      </c>
      <c r="G727" s="7">
        <f>YEAR(A727)</f>
        <v>2016</v>
      </c>
      <c r="H727" s="7">
        <f>ROUND((MONTH(A727)+1)/3,0)</f>
        <v>3</v>
      </c>
      <c r="I727">
        <f t="shared" si="11"/>
        <v>8067</v>
      </c>
      <c r="P727" s="13">
        <v>106.585</v>
      </c>
    </row>
    <row r="728" spans="1:16" ht="12.75">
      <c r="A728" s="1">
        <v>42614</v>
      </c>
      <c r="B728" s="2">
        <v>248.716</v>
      </c>
      <c r="C728" s="7">
        <v>7919</v>
      </c>
      <c r="D728" s="7">
        <v>159734</v>
      </c>
      <c r="E728" s="10">
        <v>21.64</v>
      </c>
      <c r="F728" s="6">
        <v>111.2</v>
      </c>
      <c r="G728" s="7">
        <f>YEAR(A728)</f>
        <v>2016</v>
      </c>
      <c r="H728" s="7">
        <f>ROUND((MONTH(A728)+1)/3,0)</f>
        <v>3</v>
      </c>
      <c r="I728">
        <f t="shared" si="11"/>
        <v>8067</v>
      </c>
      <c r="P728" s="13">
        <v>106.671</v>
      </c>
    </row>
    <row r="729" spans="1:16" ht="12.75">
      <c r="A729" s="1">
        <v>42644</v>
      </c>
      <c r="B729" s="2">
        <v>249.064</v>
      </c>
      <c r="C729" s="7">
        <v>7761</v>
      </c>
      <c r="D729" s="7">
        <v>159700</v>
      </c>
      <c r="E729" s="10">
        <v>21.7</v>
      </c>
      <c r="F729" s="6">
        <v>111.1</v>
      </c>
      <c r="G729" s="7">
        <f>YEAR(A729)</f>
        <v>2016</v>
      </c>
      <c r="H729" s="7">
        <f>ROUND((MONTH(A729)+1)/3,0)</f>
        <v>4</v>
      </c>
      <c r="I729">
        <f t="shared" si="11"/>
        <v>8068</v>
      </c>
      <c r="P729" s="13">
        <v>106.837</v>
      </c>
    </row>
    <row r="730" spans="1:16" ht="12.75">
      <c r="A730" s="1">
        <v>42675</v>
      </c>
      <c r="B730" s="2">
        <v>249.519</v>
      </c>
      <c r="C730" s="7">
        <v>7419</v>
      </c>
      <c r="D730" s="7">
        <v>159544</v>
      </c>
      <c r="E730" s="10">
        <v>21.72</v>
      </c>
      <c r="F730" s="6">
        <v>111.1</v>
      </c>
      <c r="G730" s="7">
        <f>YEAR(A730)</f>
        <v>2016</v>
      </c>
      <c r="H730" s="7">
        <f>ROUND((MONTH(A730)+1)/3,0)</f>
        <v>4</v>
      </c>
      <c r="I730">
        <f t="shared" si="11"/>
        <v>8068</v>
      </c>
      <c r="P730" s="13">
        <v>106.909</v>
      </c>
    </row>
    <row r="731" spans="1:16" ht="12.75">
      <c r="A731" s="1">
        <v>42705</v>
      </c>
      <c r="B731" s="2">
        <v>249.996</v>
      </c>
      <c r="C731" s="7">
        <v>7502</v>
      </c>
      <c r="D731" s="7">
        <v>159736</v>
      </c>
      <c r="E731" s="10">
        <v>21.78</v>
      </c>
      <c r="F731" s="6">
        <v>111.1</v>
      </c>
      <c r="G731" s="7">
        <f>YEAR(A731)</f>
        <v>2016</v>
      </c>
      <c r="H731" s="7">
        <f>ROUND((MONTH(A731)+1)/3,0)</f>
        <v>4</v>
      </c>
      <c r="I731">
        <f t="shared" si="11"/>
        <v>8068</v>
      </c>
      <c r="P731" s="13">
        <v>107.054</v>
      </c>
    </row>
    <row r="732" spans="1:16" ht="12.75">
      <c r="A732" s="1">
        <v>42736</v>
      </c>
      <c r="B732" s="2">
        <v>250.661</v>
      </c>
      <c r="C732" s="7">
        <v>7642</v>
      </c>
      <c r="D732" s="7">
        <v>159718</v>
      </c>
      <c r="E732" s="10">
        <v>21.81</v>
      </c>
      <c r="F732" s="6">
        <v>111.2</v>
      </c>
      <c r="G732" s="7">
        <f>YEAR(A732)</f>
        <v>2017</v>
      </c>
      <c r="H732" s="7">
        <f>ROUND((MONTH(A732)+1)/3,0)</f>
        <v>1</v>
      </c>
      <c r="I732">
        <f t="shared" si="11"/>
        <v>8069</v>
      </c>
      <c r="P732" s="13">
        <v>107.308</v>
      </c>
    </row>
    <row r="733" spans="1:16" ht="12.75">
      <c r="A733" s="1">
        <v>42767</v>
      </c>
      <c r="B733" s="2">
        <v>251.088</v>
      </c>
      <c r="C733" s="7">
        <v>7486</v>
      </c>
      <c r="D733" s="7">
        <v>159997</v>
      </c>
      <c r="E733" s="10">
        <v>21.85</v>
      </c>
      <c r="F733" s="6">
        <v>111.5</v>
      </c>
      <c r="G733" s="7">
        <f>YEAR(A733)</f>
        <v>2017</v>
      </c>
      <c r="H733" s="7">
        <f>ROUND((MONTH(A733)+1)/3,0)</f>
        <v>1</v>
      </c>
      <c r="I733">
        <f t="shared" si="11"/>
        <v>8069</v>
      </c>
      <c r="P733" s="13">
        <v>107.459</v>
      </c>
    </row>
    <row r="734" spans="1:16" ht="12.75">
      <c r="A734" s="1">
        <v>42795</v>
      </c>
      <c r="B734" s="2">
        <v>250.904</v>
      </c>
      <c r="C734" s="7">
        <v>7171</v>
      </c>
      <c r="D734" s="7">
        <v>160235</v>
      </c>
      <c r="E734" s="10">
        <v>21.89</v>
      </c>
      <c r="F734" s="6">
        <v>111.6</v>
      </c>
      <c r="G734" s="7">
        <f aca="true" t="shared" si="12" ref="G734:G748">YEAR(A734)</f>
        <v>2017</v>
      </c>
      <c r="H734" s="7">
        <f aca="true" t="shared" si="13" ref="H734:H748">ROUND((MONTH(A734)+1)/3,0)</f>
        <v>1</v>
      </c>
      <c r="I734">
        <f t="shared" si="11"/>
        <v>8069</v>
      </c>
      <c r="P734" s="13">
        <v>107.328</v>
      </c>
    </row>
    <row r="735" spans="1:16" ht="12.75">
      <c r="A735" s="1">
        <v>42826</v>
      </c>
      <c r="B735" s="2">
        <v>251.125</v>
      </c>
      <c r="C735" s="7">
        <v>7021</v>
      </c>
      <c r="D735" s="7">
        <v>160181</v>
      </c>
      <c r="E735" s="10">
        <v>21.94</v>
      </c>
      <c r="F735" s="6">
        <v>111.9</v>
      </c>
      <c r="G735" s="7">
        <f t="shared" si="12"/>
        <v>2017</v>
      </c>
      <c r="H735" s="7">
        <f t="shared" si="13"/>
        <v>2</v>
      </c>
      <c r="I735">
        <f t="shared" si="11"/>
        <v>8070</v>
      </c>
      <c r="P735" s="13">
        <v>107.585</v>
      </c>
    </row>
    <row r="736" spans="1:16" ht="12.75">
      <c r="A736" s="1">
        <v>42856</v>
      </c>
      <c r="B736" s="2">
        <v>251.331</v>
      </c>
      <c r="C736" s="7">
        <v>6837</v>
      </c>
      <c r="D736" s="7">
        <v>159729</v>
      </c>
      <c r="E736" s="10">
        <v>21.98</v>
      </c>
      <c r="F736" s="6">
        <v>111.9</v>
      </c>
      <c r="G736" s="7">
        <f t="shared" si="12"/>
        <v>2017</v>
      </c>
      <c r="H736" s="7">
        <f t="shared" si="13"/>
        <v>2</v>
      </c>
      <c r="I736">
        <f t="shared" si="11"/>
        <v>8070</v>
      </c>
      <c r="P736" s="13">
        <v>107.713</v>
      </c>
    </row>
    <row r="737" spans="1:16" ht="12.75">
      <c r="A737" s="1">
        <v>42887</v>
      </c>
      <c r="B737" s="2">
        <v>251.69</v>
      </c>
      <c r="C737" s="7">
        <v>6964</v>
      </c>
      <c r="D737" s="7">
        <v>160214</v>
      </c>
      <c r="E737" s="10">
        <v>22.02</v>
      </c>
      <c r="F737" s="6">
        <v>112</v>
      </c>
      <c r="G737" s="7">
        <f t="shared" si="12"/>
        <v>2017</v>
      </c>
      <c r="H737" s="7">
        <f t="shared" si="13"/>
        <v>2</v>
      </c>
      <c r="I737">
        <f t="shared" si="11"/>
        <v>8070</v>
      </c>
      <c r="P737" s="13">
        <v>107.873</v>
      </c>
    </row>
    <row r="738" spans="1:16" ht="12.75">
      <c r="A738" s="1">
        <v>42917</v>
      </c>
      <c r="B738" s="2">
        <v>252.05</v>
      </c>
      <c r="C738" s="7">
        <v>6956</v>
      </c>
      <c r="D738" s="7">
        <v>160467</v>
      </c>
      <c r="E738" s="10">
        <v>22.06</v>
      </c>
      <c r="F738" s="6">
        <v>111.9</v>
      </c>
      <c r="G738" s="7">
        <f t="shared" si="12"/>
        <v>2017</v>
      </c>
      <c r="H738" s="7">
        <f t="shared" si="13"/>
        <v>3</v>
      </c>
      <c r="I738">
        <f t="shared" si="11"/>
        <v>8071</v>
      </c>
      <c r="P738" s="13">
        <v>107.976</v>
      </c>
    </row>
    <row r="739" spans="1:16" ht="12.75">
      <c r="A739" s="1">
        <v>42948</v>
      </c>
      <c r="B739" s="2">
        <v>252.61</v>
      </c>
      <c r="C739" s="7">
        <v>7127</v>
      </c>
      <c r="D739" s="7">
        <v>160598</v>
      </c>
      <c r="E739" s="10">
        <v>22.11</v>
      </c>
      <c r="F739" s="6">
        <v>112.1</v>
      </c>
      <c r="G739" s="7">
        <f t="shared" si="12"/>
        <v>2017</v>
      </c>
      <c r="H739" s="7">
        <f t="shared" si="13"/>
        <v>3</v>
      </c>
      <c r="I739">
        <f t="shared" si="11"/>
        <v>8071</v>
      </c>
      <c r="P739" s="13">
        <v>108.086</v>
      </c>
    </row>
    <row r="740" spans="1:16" ht="12.75">
      <c r="A740" s="1">
        <v>42979</v>
      </c>
      <c r="B740" s="2">
        <v>252.943</v>
      </c>
      <c r="C740" s="7">
        <v>6759</v>
      </c>
      <c r="D740" s="7">
        <v>161082</v>
      </c>
      <c r="E740" s="10">
        <v>22.2</v>
      </c>
      <c r="F740" s="6">
        <v>112.5</v>
      </c>
      <c r="G740" s="7">
        <f t="shared" si="12"/>
        <v>2017</v>
      </c>
      <c r="H740" s="7">
        <f t="shared" si="13"/>
        <v>3</v>
      </c>
      <c r="I740">
        <f t="shared" si="11"/>
        <v>8071</v>
      </c>
      <c r="P740" s="13">
        <v>108.246</v>
      </c>
    </row>
    <row r="741" spans="1:16" ht="12.75">
      <c r="A741" s="1">
        <v>43009</v>
      </c>
      <c r="B741" s="2">
        <v>253.484</v>
      </c>
      <c r="C741" s="7">
        <v>6524</v>
      </c>
      <c r="D741" s="7">
        <v>160371</v>
      </c>
      <c r="E741" s="10">
        <v>22.18</v>
      </c>
      <c r="F741" s="6">
        <v>112.5</v>
      </c>
      <c r="G741" s="7">
        <f t="shared" si="12"/>
        <v>2017</v>
      </c>
      <c r="H741" s="7">
        <f t="shared" si="13"/>
        <v>4</v>
      </c>
      <c r="I741">
        <f t="shared" si="11"/>
        <v>8072</v>
      </c>
      <c r="P741" s="13">
        <v>108.527</v>
      </c>
    </row>
    <row r="742" spans="1:16" ht="12.75">
      <c r="A742" s="1">
        <v>43040</v>
      </c>
      <c r="B742" s="2">
        <v>253.791</v>
      </c>
      <c r="C742" s="7">
        <v>6616</v>
      </c>
      <c r="D742" s="7">
        <v>160533</v>
      </c>
      <c r="E742" s="10">
        <v>22.23</v>
      </c>
      <c r="F742" s="6">
        <v>112.7</v>
      </c>
      <c r="G742" s="7">
        <f t="shared" si="12"/>
        <v>2017</v>
      </c>
      <c r="H742" s="7">
        <f t="shared" si="13"/>
        <v>4</v>
      </c>
      <c r="I742">
        <f t="shared" si="11"/>
        <v>8072</v>
      </c>
      <c r="P742" s="13">
        <v>108.627</v>
      </c>
    </row>
    <row r="743" spans="1:16" ht="12.75">
      <c r="A743" s="1">
        <v>43070</v>
      </c>
      <c r="B743" s="2">
        <v>254.398</v>
      </c>
      <c r="C743" s="7">
        <v>6576</v>
      </c>
      <c r="D743" s="7">
        <v>160597</v>
      </c>
      <c r="E743" s="10">
        <v>22.31</v>
      </c>
      <c r="F743" s="6">
        <v>112.6</v>
      </c>
      <c r="G743" s="7">
        <f t="shared" si="12"/>
        <v>2017</v>
      </c>
      <c r="H743" s="7">
        <f t="shared" si="13"/>
        <v>4</v>
      </c>
      <c r="I743">
        <f t="shared" si="11"/>
        <v>8072</v>
      </c>
      <c r="P743" s="13">
        <v>108.808</v>
      </c>
    </row>
    <row r="744" spans="1:16" ht="12.75">
      <c r="A744" s="1">
        <v>43101</v>
      </c>
      <c r="B744" s="2">
        <v>255.287</v>
      </c>
      <c r="C744" s="7">
        <v>6684</v>
      </c>
      <c r="D744" s="7">
        <v>161115</v>
      </c>
      <c r="E744" s="10">
        <v>22.34</v>
      </c>
      <c r="F744" s="6">
        <v>113.3</v>
      </c>
      <c r="G744" s="7">
        <f t="shared" si="12"/>
        <v>2018</v>
      </c>
      <c r="H744" s="7">
        <f t="shared" si="13"/>
        <v>1</v>
      </c>
      <c r="I744">
        <f t="shared" si="11"/>
        <v>8073</v>
      </c>
      <c r="P744" s="13">
        <v>109.054</v>
      </c>
    </row>
    <row r="745" spans="1:16" ht="12.75">
      <c r="A745" s="1">
        <v>43132</v>
      </c>
      <c r="B745" s="2">
        <v>255.751</v>
      </c>
      <c r="C745" s="7">
        <v>6706</v>
      </c>
      <c r="D745" s="7">
        <v>161921</v>
      </c>
      <c r="E745" s="10">
        <v>22.39</v>
      </c>
      <c r="F745" s="6">
        <v>113.7</v>
      </c>
      <c r="G745" s="7">
        <f t="shared" si="12"/>
        <v>2018</v>
      </c>
      <c r="H745" s="7">
        <f t="shared" si="13"/>
        <v>1</v>
      </c>
      <c r="I745">
        <f t="shared" si="11"/>
        <v>8073</v>
      </c>
      <c r="P745" s="13">
        <v>109.24</v>
      </c>
    </row>
    <row r="746" spans="1:16" ht="12.75">
      <c r="A746" s="1">
        <v>43160</v>
      </c>
      <c r="B746" s="2">
        <v>256.2</v>
      </c>
      <c r="C746" s="7">
        <v>6585</v>
      </c>
      <c r="D746" s="7">
        <v>161763</v>
      </c>
      <c r="E746" s="10">
        <v>22.46</v>
      </c>
      <c r="F746" s="6">
        <v>113.7</v>
      </c>
      <c r="G746" s="7">
        <f t="shared" si="12"/>
        <v>2018</v>
      </c>
      <c r="H746" s="7">
        <f t="shared" si="13"/>
        <v>1</v>
      </c>
      <c r="I746">
        <f t="shared" si="11"/>
        <v>8073</v>
      </c>
      <c r="P746" s="13">
        <v>109.431</v>
      </c>
    </row>
    <row r="747" spans="1:16" ht="12.75">
      <c r="A747" s="1">
        <v>43191</v>
      </c>
      <c r="B747" s="2">
        <v>256.45</v>
      </c>
      <c r="C747" s="7">
        <v>6346</v>
      </c>
      <c r="D747" s="7">
        <v>161527</v>
      </c>
      <c r="E747" s="10">
        <v>22.52</v>
      </c>
      <c r="F747" s="6">
        <v>113.8</v>
      </c>
      <c r="G747" s="7">
        <f t="shared" si="12"/>
        <v>2018</v>
      </c>
      <c r="H747" s="7">
        <f t="shared" si="13"/>
        <v>2</v>
      </c>
      <c r="I747">
        <f t="shared" si="11"/>
        <v>8074</v>
      </c>
      <c r="P747" s="13">
        <v>109.618</v>
      </c>
    </row>
    <row r="748" spans="1:16" ht="12.75">
      <c r="A748" s="1">
        <v>43221</v>
      </c>
      <c r="B748" s="2">
        <v>256.889</v>
      </c>
      <c r="C748" s="7">
        <v>6065</v>
      </c>
      <c r="D748" s="7">
        <v>161539</v>
      </c>
      <c r="E748" s="10">
        <v>22.59</v>
      </c>
      <c r="F748" s="6">
        <v>113.9</v>
      </c>
      <c r="G748" s="7">
        <f t="shared" si="12"/>
        <v>2018</v>
      </c>
      <c r="H748" s="7">
        <f t="shared" si="13"/>
        <v>2</v>
      </c>
      <c r="I748">
        <f t="shared" si="11"/>
        <v>8074</v>
      </c>
      <c r="P748" s="13">
        <v>109.845</v>
      </c>
    </row>
    <row r="749" spans="6:16" ht="12.75">
      <c r="F749" s="6">
        <v>113.5</v>
      </c>
      <c r="P749" s="13">
        <v>109.978</v>
      </c>
    </row>
    <row r="750" ht="12.75">
      <c r="F750" s="6">
        <v>113.4</v>
      </c>
    </row>
    <row r="751" ht="12.75">
      <c r="F751" s="6">
        <v>113.2</v>
      </c>
    </row>
    <row r="752" ht="12.75">
      <c r="F752" s="6">
        <v>113.2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348"/>
  <sheetViews>
    <sheetView zoomScalePageLayoutView="0" workbookViewId="0" topLeftCell="A1">
      <selection activeCell="E270" sqref="E270:F288"/>
    </sheetView>
  </sheetViews>
  <sheetFormatPr defaultColWidth="9.140625" defaultRowHeight="12.75"/>
  <sheetData>
    <row r="1" spans="1:9" ht="14.25">
      <c r="A1" s="14" t="s">
        <v>39</v>
      </c>
      <c r="B1" s="15"/>
      <c r="C1" s="15"/>
      <c r="D1" s="15"/>
      <c r="E1" s="15"/>
      <c r="F1" s="15"/>
      <c r="G1" s="15"/>
      <c r="H1" s="15"/>
      <c r="I1" s="15"/>
    </row>
    <row r="2" spans="1:9" ht="14.25">
      <c r="A2" s="16" t="s">
        <v>40</v>
      </c>
      <c r="B2" s="15"/>
      <c r="C2" s="15"/>
      <c r="D2" s="15"/>
      <c r="E2" s="15"/>
      <c r="F2" s="15"/>
      <c r="G2" s="15"/>
      <c r="H2" s="15"/>
      <c r="I2" s="15"/>
    </row>
    <row r="3" spans="1:9" ht="15">
      <c r="A3" s="17"/>
      <c r="B3" s="17"/>
      <c r="C3" s="17"/>
      <c r="D3" s="17"/>
      <c r="E3" s="17"/>
      <c r="F3" s="17"/>
      <c r="G3" s="18"/>
      <c r="H3" s="18"/>
      <c r="I3" s="18"/>
    </row>
    <row r="4" spans="1:9" ht="15">
      <c r="A4" s="17"/>
      <c r="B4" s="17"/>
      <c r="C4" s="17"/>
      <c r="D4" s="17"/>
      <c r="E4" s="17"/>
      <c r="F4" s="17"/>
      <c r="G4" s="18"/>
      <c r="H4" s="18"/>
      <c r="I4" s="18"/>
    </row>
    <row r="5" spans="1:9" ht="15">
      <c r="A5" s="19" t="s">
        <v>41</v>
      </c>
      <c r="B5" s="20"/>
      <c r="C5" s="21"/>
      <c r="D5" s="21"/>
      <c r="E5" s="21"/>
      <c r="F5" s="21"/>
      <c r="G5" s="18"/>
      <c r="H5" s="18"/>
      <c r="I5" s="18"/>
    </row>
    <row r="6" spans="1:9" ht="15">
      <c r="A6" s="22" t="s">
        <v>42</v>
      </c>
      <c r="B6" s="22"/>
      <c r="C6" s="22"/>
      <c r="D6" s="22"/>
      <c r="E6" s="22"/>
      <c r="F6" s="22"/>
      <c r="G6" s="23"/>
      <c r="H6" s="23"/>
      <c r="I6" s="24"/>
    </row>
    <row r="7" spans="1:9" ht="14.25">
      <c r="A7" s="25"/>
      <c r="B7" s="25"/>
      <c r="C7" s="25"/>
      <c r="D7" s="25"/>
      <c r="E7" s="25"/>
      <c r="F7" s="25"/>
      <c r="G7" s="15"/>
      <c r="H7" s="15"/>
      <c r="I7" s="15"/>
    </row>
    <row r="8" spans="1:9" ht="14.25">
      <c r="A8" s="26"/>
      <c r="B8" s="27" t="s">
        <v>43</v>
      </c>
      <c r="C8" s="27"/>
      <c r="D8" s="28"/>
      <c r="E8" s="27" t="s">
        <v>44</v>
      </c>
      <c r="F8" s="27"/>
      <c r="G8" s="15"/>
      <c r="H8" s="29" t="s">
        <v>45</v>
      </c>
      <c r="I8" s="15"/>
    </row>
    <row r="9" spans="1:9" ht="14.25">
      <c r="A9" s="26"/>
      <c r="B9" s="30" t="s">
        <v>46</v>
      </c>
      <c r="C9" s="30"/>
      <c r="D9" s="31"/>
      <c r="E9" s="30" t="s">
        <v>47</v>
      </c>
      <c r="F9" s="30"/>
      <c r="G9" s="15"/>
      <c r="H9" s="32" t="s">
        <v>48</v>
      </c>
      <c r="I9" s="15"/>
    </row>
    <row r="10" spans="1:9" ht="14.25">
      <c r="A10" s="33"/>
      <c r="B10" s="34" t="s">
        <v>49</v>
      </c>
      <c r="C10" s="34" t="s">
        <v>50</v>
      </c>
      <c r="D10" s="35"/>
      <c r="E10" s="34" t="s">
        <v>51</v>
      </c>
      <c r="F10" s="34" t="s">
        <v>52</v>
      </c>
      <c r="G10" s="36"/>
      <c r="H10" s="36"/>
      <c r="I10" s="15"/>
    </row>
    <row r="11" spans="1:9" ht="14.25">
      <c r="A11" s="15" t="s">
        <v>53</v>
      </c>
      <c r="B11" s="37">
        <v>2106.8</v>
      </c>
      <c r="C11" s="37">
        <v>274.9</v>
      </c>
      <c r="D11" s="38"/>
      <c r="E11" s="38">
        <v>5.255</v>
      </c>
      <c r="F11" s="38">
        <v>5.255</v>
      </c>
      <c r="G11" s="15"/>
      <c r="H11" s="38">
        <v>-0.059</v>
      </c>
      <c r="I11" s="15"/>
    </row>
    <row r="12" spans="1:9" ht="14.25">
      <c r="A12" s="15" t="s">
        <v>54</v>
      </c>
      <c r="B12" s="37">
        <v>2133.7</v>
      </c>
      <c r="C12" s="37">
        <v>276.7</v>
      </c>
      <c r="D12" s="38"/>
      <c r="E12" s="38">
        <v>5.261</v>
      </c>
      <c r="F12" s="38">
        <v>5.261</v>
      </c>
      <c r="G12" s="39"/>
      <c r="H12" s="38">
        <v>-1.654</v>
      </c>
      <c r="I12" s="15"/>
    </row>
    <row r="13" spans="1:9" ht="14.25">
      <c r="A13" s="15" t="s">
        <v>55</v>
      </c>
      <c r="B13" s="37">
        <v>2161</v>
      </c>
      <c r="C13" s="37">
        <v>278.2</v>
      </c>
      <c r="D13" s="38"/>
      <c r="E13" s="38">
        <v>5.268</v>
      </c>
      <c r="F13" s="38">
        <v>5.268</v>
      </c>
      <c r="G13" s="39"/>
      <c r="H13" s="38">
        <v>-1.896</v>
      </c>
      <c r="I13" s="15"/>
    </row>
    <row r="14" spans="1:9" ht="14.25">
      <c r="A14" s="15" t="s">
        <v>56</v>
      </c>
      <c r="B14" s="37">
        <v>2188.8</v>
      </c>
      <c r="C14" s="37">
        <v>281.8</v>
      </c>
      <c r="D14" s="38"/>
      <c r="E14" s="38">
        <v>5.274</v>
      </c>
      <c r="F14" s="38">
        <v>5.274</v>
      </c>
      <c r="G14" s="39"/>
      <c r="H14" s="38">
        <v>-3.95</v>
      </c>
      <c r="I14" s="15"/>
    </row>
    <row r="15" spans="1:9" ht="14.25">
      <c r="A15" s="15" t="s">
        <v>57</v>
      </c>
      <c r="B15" s="37">
        <v>2217.1</v>
      </c>
      <c r="C15" s="37">
        <v>284.6</v>
      </c>
      <c r="D15" s="38"/>
      <c r="E15" s="38">
        <v>5.281</v>
      </c>
      <c r="F15" s="38">
        <v>5.281</v>
      </c>
      <c r="G15" s="39"/>
      <c r="H15" s="38">
        <v>-1.454</v>
      </c>
      <c r="I15" s="15"/>
    </row>
    <row r="16" spans="1:9" ht="14.25">
      <c r="A16" s="15" t="s">
        <v>58</v>
      </c>
      <c r="B16" s="37">
        <v>2246.2</v>
      </c>
      <c r="C16" s="37">
        <v>289.6</v>
      </c>
      <c r="D16" s="38"/>
      <c r="E16" s="38">
        <v>5.287</v>
      </c>
      <c r="F16" s="38">
        <v>5.287</v>
      </c>
      <c r="G16" s="39"/>
      <c r="H16" s="38">
        <v>0.237</v>
      </c>
      <c r="I16" s="15"/>
    </row>
    <row r="17" spans="1:9" ht="14.25">
      <c r="A17" s="15" t="s">
        <v>59</v>
      </c>
      <c r="B17" s="37">
        <v>2275.9</v>
      </c>
      <c r="C17" s="37">
        <v>299.5</v>
      </c>
      <c r="D17" s="38"/>
      <c r="E17" s="38">
        <v>5.294</v>
      </c>
      <c r="F17" s="38">
        <v>5.294</v>
      </c>
      <c r="G17" s="39"/>
      <c r="H17" s="38">
        <v>2.748</v>
      </c>
      <c r="I17" s="15"/>
    </row>
    <row r="18" spans="1:9" ht="14.25">
      <c r="A18" s="15" t="s">
        <v>60</v>
      </c>
      <c r="B18" s="37">
        <v>2306.6</v>
      </c>
      <c r="C18" s="37">
        <v>308.4</v>
      </c>
      <c r="D18" s="38"/>
      <c r="E18" s="38">
        <v>5.301</v>
      </c>
      <c r="F18" s="38">
        <v>5.301</v>
      </c>
      <c r="G18" s="39"/>
      <c r="H18" s="38">
        <v>3.327</v>
      </c>
      <c r="I18" s="15"/>
    </row>
    <row r="19" spans="1:9" ht="14.25">
      <c r="A19" s="15" t="s">
        <v>61</v>
      </c>
      <c r="B19" s="37">
        <v>2338.3</v>
      </c>
      <c r="C19" s="37">
        <v>323.2</v>
      </c>
      <c r="D19" s="38"/>
      <c r="E19" s="38">
        <v>5.308</v>
      </c>
      <c r="F19" s="38">
        <v>5.308</v>
      </c>
      <c r="G19" s="39"/>
      <c r="H19" s="38">
        <v>3.309</v>
      </c>
      <c r="I19" s="15"/>
    </row>
    <row r="20" spans="1:9" ht="14.25">
      <c r="A20" s="15" t="s">
        <v>62</v>
      </c>
      <c r="B20" s="37">
        <v>2371.9</v>
      </c>
      <c r="C20" s="37">
        <v>329.7</v>
      </c>
      <c r="D20" s="38"/>
      <c r="E20" s="38">
        <v>5.314</v>
      </c>
      <c r="F20" s="38">
        <v>5.314</v>
      </c>
      <c r="G20" s="39"/>
      <c r="H20" s="38">
        <v>3.609</v>
      </c>
      <c r="I20" s="15"/>
    </row>
    <row r="21" spans="1:9" ht="14.25">
      <c r="A21" s="15" t="s">
        <v>63</v>
      </c>
      <c r="B21" s="37">
        <v>2406.1</v>
      </c>
      <c r="C21" s="37">
        <v>335.6</v>
      </c>
      <c r="D21" s="38"/>
      <c r="E21" s="38">
        <v>5.321</v>
      </c>
      <c r="F21" s="38">
        <v>5.321</v>
      </c>
      <c r="G21" s="39"/>
      <c r="H21" s="38">
        <v>4.244</v>
      </c>
      <c r="I21" s="15"/>
    </row>
    <row r="22" spans="1:9" ht="14.25">
      <c r="A22" s="15" t="s">
        <v>64</v>
      </c>
      <c r="B22" s="37">
        <v>2440.6</v>
      </c>
      <c r="C22" s="37">
        <v>344.9</v>
      </c>
      <c r="D22" s="38"/>
      <c r="E22" s="38">
        <v>5.327</v>
      </c>
      <c r="F22" s="38">
        <v>5.327</v>
      </c>
      <c r="G22" s="39"/>
      <c r="H22" s="38">
        <v>2.996</v>
      </c>
      <c r="I22" s="15"/>
    </row>
    <row r="23" spans="1:9" ht="14.25">
      <c r="A23" s="15" t="s">
        <v>65</v>
      </c>
      <c r="B23" s="37">
        <v>2475</v>
      </c>
      <c r="C23" s="37">
        <v>350.1</v>
      </c>
      <c r="D23" s="38"/>
      <c r="E23" s="38">
        <v>5.333</v>
      </c>
      <c r="F23" s="38">
        <v>5.333</v>
      </c>
      <c r="G23" s="39"/>
      <c r="H23" s="38">
        <v>2.649</v>
      </c>
      <c r="I23" s="15"/>
    </row>
    <row r="24" spans="1:9" ht="14.25">
      <c r="A24" s="15" t="s">
        <v>66</v>
      </c>
      <c r="B24" s="37">
        <v>2509.7</v>
      </c>
      <c r="C24" s="37">
        <v>356.4</v>
      </c>
      <c r="D24" s="38"/>
      <c r="E24" s="38">
        <v>5.339</v>
      </c>
      <c r="F24" s="38">
        <v>5.339</v>
      </c>
      <c r="G24" s="39"/>
      <c r="H24" s="38">
        <v>1.446</v>
      </c>
      <c r="I24" s="15"/>
    </row>
    <row r="25" spans="1:9" ht="14.25">
      <c r="A25" s="15" t="s">
        <v>67</v>
      </c>
      <c r="B25" s="37">
        <v>2543.4</v>
      </c>
      <c r="C25" s="37">
        <v>363.9</v>
      </c>
      <c r="D25" s="38"/>
      <c r="E25" s="38">
        <v>5.344</v>
      </c>
      <c r="F25" s="38">
        <v>5.344</v>
      </c>
      <c r="G25" s="39"/>
      <c r="H25" s="38">
        <v>0.826</v>
      </c>
      <c r="I25" s="15"/>
    </row>
    <row r="26" spans="1:9" ht="14.25">
      <c r="A26" s="15" t="s">
        <v>68</v>
      </c>
      <c r="B26" s="37">
        <v>2575.6</v>
      </c>
      <c r="C26" s="37">
        <v>369.8</v>
      </c>
      <c r="D26" s="38"/>
      <c r="E26" s="38">
        <v>5.35</v>
      </c>
      <c r="F26" s="38">
        <v>5.35</v>
      </c>
      <c r="G26" s="39"/>
      <c r="H26" s="38">
        <v>2.836</v>
      </c>
      <c r="I26" s="15"/>
    </row>
    <row r="27" spans="1:9" ht="14.25">
      <c r="A27" s="15" t="s">
        <v>69</v>
      </c>
      <c r="B27" s="37">
        <v>2604.8</v>
      </c>
      <c r="C27" s="37">
        <v>374.4</v>
      </c>
      <c r="D27" s="38"/>
      <c r="E27" s="38">
        <v>5.354</v>
      </c>
      <c r="F27" s="38">
        <v>5.354</v>
      </c>
      <c r="G27" s="39"/>
      <c r="H27" s="38">
        <v>3.576</v>
      </c>
      <c r="I27" s="15"/>
    </row>
    <row r="28" spans="1:9" ht="14.25">
      <c r="A28" s="15" t="s">
        <v>70</v>
      </c>
      <c r="B28" s="37">
        <v>2630.6</v>
      </c>
      <c r="C28" s="37">
        <v>379</v>
      </c>
      <c r="D28" s="38"/>
      <c r="E28" s="38">
        <v>5.359</v>
      </c>
      <c r="F28" s="38">
        <v>5.359</v>
      </c>
      <c r="G28" s="39"/>
      <c r="H28" s="38">
        <v>3.348</v>
      </c>
      <c r="I28" s="15"/>
    </row>
    <row r="29" spans="1:9" ht="14.25">
      <c r="A29" s="15" t="s">
        <v>71</v>
      </c>
      <c r="B29" s="37">
        <v>2654.3</v>
      </c>
      <c r="C29" s="37">
        <v>383.8</v>
      </c>
      <c r="D29" s="38"/>
      <c r="E29" s="38">
        <v>5.362</v>
      </c>
      <c r="F29" s="38">
        <v>5.362</v>
      </c>
      <c r="G29" s="39"/>
      <c r="H29" s="38">
        <v>1.85</v>
      </c>
      <c r="I29" s="15"/>
    </row>
    <row r="30" spans="1:9" ht="14.25">
      <c r="A30" s="15" t="s">
        <v>72</v>
      </c>
      <c r="B30" s="37">
        <v>2675.9</v>
      </c>
      <c r="C30" s="37">
        <v>388.1</v>
      </c>
      <c r="D30" s="38"/>
      <c r="E30" s="38">
        <v>5.366</v>
      </c>
      <c r="F30" s="38">
        <v>5.366</v>
      </c>
      <c r="G30" s="39"/>
      <c r="H30" s="38">
        <v>-0.502</v>
      </c>
      <c r="I30" s="15"/>
    </row>
    <row r="31" spans="1:9" ht="14.25">
      <c r="A31" s="15" t="s">
        <v>73</v>
      </c>
      <c r="B31" s="37">
        <v>2695.2</v>
      </c>
      <c r="C31" s="37">
        <v>392.5</v>
      </c>
      <c r="D31" s="38"/>
      <c r="E31" s="38">
        <v>5.369</v>
      </c>
      <c r="F31" s="38">
        <v>5.369</v>
      </c>
      <c r="G31" s="39"/>
      <c r="H31" s="38">
        <v>-1.682</v>
      </c>
      <c r="I31" s="15"/>
    </row>
    <row r="32" spans="1:9" ht="14.25">
      <c r="A32" s="15" t="s">
        <v>74</v>
      </c>
      <c r="B32" s="37">
        <v>2712.7</v>
      </c>
      <c r="C32" s="37">
        <v>395.8</v>
      </c>
      <c r="D32" s="38"/>
      <c r="E32" s="38">
        <v>5.373</v>
      </c>
      <c r="F32" s="38">
        <v>5.373</v>
      </c>
      <c r="G32" s="39"/>
      <c r="H32" s="38">
        <v>-2.216</v>
      </c>
      <c r="I32" s="15"/>
    </row>
    <row r="33" spans="1:9" ht="14.25">
      <c r="A33" s="15" t="s">
        <v>75</v>
      </c>
      <c r="B33" s="37">
        <v>2729.3</v>
      </c>
      <c r="C33" s="37">
        <v>397.9</v>
      </c>
      <c r="D33" s="38"/>
      <c r="E33" s="38">
        <v>5.375</v>
      </c>
      <c r="F33" s="38">
        <v>5.375</v>
      </c>
      <c r="G33" s="39"/>
      <c r="H33" s="38">
        <v>-1.71</v>
      </c>
      <c r="I33" s="15"/>
    </row>
    <row r="34" spans="1:9" ht="14.25">
      <c r="A34" s="15" t="s">
        <v>76</v>
      </c>
      <c r="B34" s="37">
        <v>2745.3</v>
      </c>
      <c r="C34" s="37">
        <v>400.8</v>
      </c>
      <c r="D34" s="38"/>
      <c r="E34" s="38">
        <v>5.378</v>
      </c>
      <c r="F34" s="38">
        <v>5.378</v>
      </c>
      <c r="G34" s="39"/>
      <c r="H34" s="38">
        <v>-0.372</v>
      </c>
      <c r="I34" s="15"/>
    </row>
    <row r="35" spans="1:9" ht="14.25">
      <c r="A35" s="15" t="s">
        <v>77</v>
      </c>
      <c r="B35" s="37">
        <v>2762.3</v>
      </c>
      <c r="C35" s="37">
        <v>404.8</v>
      </c>
      <c r="D35" s="38"/>
      <c r="E35" s="38">
        <v>5.381</v>
      </c>
      <c r="F35" s="38">
        <v>5.381</v>
      </c>
      <c r="G35" s="39"/>
      <c r="H35" s="38">
        <v>1.842</v>
      </c>
      <c r="I35" s="15"/>
    </row>
    <row r="36" spans="1:9" ht="14.25">
      <c r="A36" s="15" t="s">
        <v>78</v>
      </c>
      <c r="B36" s="37">
        <v>2779.1</v>
      </c>
      <c r="C36" s="37">
        <v>409.5</v>
      </c>
      <c r="D36" s="38"/>
      <c r="E36" s="38">
        <v>5.383</v>
      </c>
      <c r="F36" s="38">
        <v>5.383</v>
      </c>
      <c r="G36" s="39"/>
      <c r="H36" s="38">
        <v>2.876</v>
      </c>
      <c r="I36" s="15"/>
    </row>
    <row r="37" spans="1:9" ht="14.25">
      <c r="A37" s="15" t="s">
        <v>79</v>
      </c>
      <c r="B37" s="37">
        <v>2796</v>
      </c>
      <c r="C37" s="37">
        <v>414.8</v>
      </c>
      <c r="D37" s="38"/>
      <c r="E37" s="38">
        <v>5.386</v>
      </c>
      <c r="F37" s="38">
        <v>5.386</v>
      </c>
      <c r="G37" s="39"/>
      <c r="H37" s="38">
        <v>3.634</v>
      </c>
      <c r="I37" s="15"/>
    </row>
    <row r="38" spans="1:9" ht="14.25">
      <c r="A38" s="15" t="s">
        <v>80</v>
      </c>
      <c r="B38" s="37">
        <v>2813.2</v>
      </c>
      <c r="C38" s="37">
        <v>420.2</v>
      </c>
      <c r="D38" s="38"/>
      <c r="E38" s="38">
        <v>5.388</v>
      </c>
      <c r="F38" s="38">
        <v>5.388</v>
      </c>
      <c r="G38" s="39"/>
      <c r="H38" s="38">
        <v>3.618</v>
      </c>
      <c r="I38" s="15"/>
    </row>
    <row r="39" spans="1:9" ht="14.25">
      <c r="A39" s="15" t="s">
        <v>81</v>
      </c>
      <c r="B39" s="37">
        <v>2831.1</v>
      </c>
      <c r="C39" s="37">
        <v>427</v>
      </c>
      <c r="D39" s="38"/>
      <c r="E39" s="38">
        <v>5.39</v>
      </c>
      <c r="F39" s="38">
        <v>5.39</v>
      </c>
      <c r="G39" s="39"/>
      <c r="H39" s="38">
        <v>2.565</v>
      </c>
      <c r="I39" s="15"/>
    </row>
    <row r="40" spans="1:9" ht="14.25">
      <c r="A40" s="15" t="s">
        <v>82</v>
      </c>
      <c r="B40" s="37">
        <v>2849.1</v>
      </c>
      <c r="C40" s="37">
        <v>433.7</v>
      </c>
      <c r="D40" s="38"/>
      <c r="E40" s="38">
        <v>5.393</v>
      </c>
      <c r="F40" s="38">
        <v>5.393</v>
      </c>
      <c r="G40" s="39"/>
      <c r="H40" s="38">
        <v>2.759</v>
      </c>
      <c r="I40" s="15"/>
    </row>
    <row r="41" spans="1:9" ht="14.25">
      <c r="A41" s="15" t="s">
        <v>83</v>
      </c>
      <c r="B41" s="37">
        <v>2867.8</v>
      </c>
      <c r="C41" s="37">
        <v>441.4</v>
      </c>
      <c r="D41" s="38"/>
      <c r="E41" s="38">
        <v>5.395</v>
      </c>
      <c r="F41" s="38">
        <v>5.395</v>
      </c>
      <c r="G41" s="39"/>
      <c r="H41" s="38">
        <v>1.993</v>
      </c>
      <c r="I41" s="15"/>
    </row>
    <row r="42" spans="1:9" ht="14.25">
      <c r="A42" s="15" t="s">
        <v>84</v>
      </c>
      <c r="B42" s="37">
        <v>2887.6</v>
      </c>
      <c r="C42" s="37">
        <v>447.2</v>
      </c>
      <c r="D42" s="38"/>
      <c r="E42" s="38">
        <v>5.398</v>
      </c>
      <c r="F42" s="38">
        <v>5.398</v>
      </c>
      <c r="G42" s="39"/>
      <c r="H42" s="38">
        <v>2.963</v>
      </c>
      <c r="I42" s="15"/>
    </row>
    <row r="43" spans="1:9" ht="14.25">
      <c r="A43" s="15" t="s">
        <v>85</v>
      </c>
      <c r="B43" s="37">
        <v>2908.9</v>
      </c>
      <c r="C43" s="37">
        <v>455.7</v>
      </c>
      <c r="D43" s="38"/>
      <c r="E43" s="38">
        <v>5.401</v>
      </c>
      <c r="F43" s="38">
        <v>5.401</v>
      </c>
      <c r="G43" s="39"/>
      <c r="H43" s="38">
        <v>2.863</v>
      </c>
      <c r="I43" s="15"/>
    </row>
    <row r="44" spans="1:9" ht="14.25">
      <c r="A44" s="15" t="s">
        <v>86</v>
      </c>
      <c r="B44" s="37">
        <v>2932.3</v>
      </c>
      <c r="C44" s="37">
        <v>462.5</v>
      </c>
      <c r="D44" s="38"/>
      <c r="E44" s="38">
        <v>5.404</v>
      </c>
      <c r="F44" s="38">
        <v>5.404</v>
      </c>
      <c r="G44" s="39"/>
      <c r="H44" s="38">
        <v>1.82</v>
      </c>
      <c r="I44" s="15"/>
    </row>
    <row r="45" spans="1:9" ht="14.25">
      <c r="A45" s="15" t="s">
        <v>87</v>
      </c>
      <c r="B45" s="37">
        <v>2957</v>
      </c>
      <c r="C45" s="37">
        <v>470.1</v>
      </c>
      <c r="D45" s="38"/>
      <c r="E45" s="38">
        <v>5.407</v>
      </c>
      <c r="F45" s="38">
        <v>5.407</v>
      </c>
      <c r="G45" s="39"/>
      <c r="H45" s="38">
        <v>1.956</v>
      </c>
      <c r="I45" s="15"/>
    </row>
    <row r="46" spans="1:9" ht="14.25">
      <c r="A46" s="15" t="s">
        <v>88</v>
      </c>
      <c r="B46" s="37">
        <v>2983</v>
      </c>
      <c r="C46" s="37">
        <v>476.9</v>
      </c>
      <c r="D46" s="38"/>
      <c r="E46" s="38">
        <v>5.41</v>
      </c>
      <c r="F46" s="38">
        <v>5.41</v>
      </c>
      <c r="G46" s="39"/>
      <c r="H46" s="38">
        <v>0.024</v>
      </c>
      <c r="I46" s="15"/>
    </row>
    <row r="47" spans="1:9" ht="14.25">
      <c r="A47" s="15" t="s">
        <v>89</v>
      </c>
      <c r="B47" s="37">
        <v>3010.4</v>
      </c>
      <c r="C47" s="37">
        <v>485.4</v>
      </c>
      <c r="D47" s="38"/>
      <c r="E47" s="38">
        <v>5.414</v>
      </c>
      <c r="F47" s="38">
        <v>5.414</v>
      </c>
      <c r="G47" s="39"/>
      <c r="H47" s="38">
        <v>-3.457</v>
      </c>
      <c r="I47" s="15"/>
    </row>
    <row r="48" spans="1:9" ht="14.25">
      <c r="A48" s="15" t="s">
        <v>90</v>
      </c>
      <c r="B48" s="37">
        <v>3038.3</v>
      </c>
      <c r="C48" s="37">
        <v>492</v>
      </c>
      <c r="D48" s="38"/>
      <c r="E48" s="38">
        <v>5.418</v>
      </c>
      <c r="F48" s="38">
        <v>5.418</v>
      </c>
      <c r="G48" s="39"/>
      <c r="H48" s="38">
        <v>-3.716</v>
      </c>
      <c r="I48" s="15"/>
    </row>
    <row r="49" spans="1:9" ht="14.25">
      <c r="A49" s="15" t="s">
        <v>91</v>
      </c>
      <c r="B49" s="37">
        <v>3066.9</v>
      </c>
      <c r="C49" s="37">
        <v>497.8</v>
      </c>
      <c r="D49" s="38"/>
      <c r="E49" s="38">
        <v>5.422</v>
      </c>
      <c r="F49" s="38">
        <v>5.422</v>
      </c>
      <c r="G49" s="39"/>
      <c r="H49" s="38">
        <v>-2.405</v>
      </c>
      <c r="I49" s="15"/>
    </row>
    <row r="50" spans="1:9" ht="14.25">
      <c r="A50" s="15" t="s">
        <v>92</v>
      </c>
      <c r="B50" s="37">
        <v>3095.9</v>
      </c>
      <c r="C50" s="37">
        <v>503.1</v>
      </c>
      <c r="D50" s="38"/>
      <c r="E50" s="38">
        <v>5.427</v>
      </c>
      <c r="F50" s="38">
        <v>5.427</v>
      </c>
      <c r="G50" s="39"/>
      <c r="H50" s="38">
        <v>-1.059</v>
      </c>
      <c r="I50" s="15"/>
    </row>
    <row r="51" spans="1:9" ht="14.25">
      <c r="A51" s="15" t="s">
        <v>93</v>
      </c>
      <c r="B51" s="37">
        <v>3124.5</v>
      </c>
      <c r="C51" s="37">
        <v>510.1</v>
      </c>
      <c r="D51" s="38"/>
      <c r="E51" s="38">
        <v>5.432</v>
      </c>
      <c r="F51" s="38">
        <v>5.432</v>
      </c>
      <c r="G51" s="39"/>
      <c r="H51" s="38">
        <v>-0.084</v>
      </c>
      <c r="I51" s="15"/>
    </row>
    <row r="52" spans="1:9" ht="14.25">
      <c r="A52" s="15" t="s">
        <v>94</v>
      </c>
      <c r="B52" s="37">
        <v>3153.6</v>
      </c>
      <c r="C52" s="37">
        <v>516.3</v>
      </c>
      <c r="D52" s="38"/>
      <c r="E52" s="38">
        <v>5.438</v>
      </c>
      <c r="F52" s="38">
        <v>5.438</v>
      </c>
      <c r="G52" s="39"/>
      <c r="H52" s="38">
        <v>1.228</v>
      </c>
      <c r="I52" s="15"/>
    </row>
    <row r="53" spans="1:9" ht="14.25">
      <c r="A53" s="15" t="s">
        <v>95</v>
      </c>
      <c r="B53" s="37">
        <v>3183.3</v>
      </c>
      <c r="C53" s="37">
        <v>523.4</v>
      </c>
      <c r="D53" s="38"/>
      <c r="E53" s="38">
        <v>5.443</v>
      </c>
      <c r="F53" s="38">
        <v>5.443</v>
      </c>
      <c r="G53" s="39"/>
      <c r="H53" s="38">
        <v>0.359</v>
      </c>
      <c r="I53" s="15"/>
    </row>
    <row r="54" spans="1:9" ht="14.25">
      <c r="A54" s="15" t="s">
        <v>96</v>
      </c>
      <c r="B54" s="37">
        <v>3213.4</v>
      </c>
      <c r="C54" s="37">
        <v>530.4</v>
      </c>
      <c r="D54" s="38"/>
      <c r="E54" s="38">
        <v>5.45</v>
      </c>
      <c r="F54" s="38">
        <v>5.45</v>
      </c>
      <c r="G54" s="39"/>
      <c r="H54" s="38">
        <v>-0.3</v>
      </c>
      <c r="I54" s="15"/>
    </row>
    <row r="55" spans="1:9" ht="14.25">
      <c r="A55" s="15" t="s">
        <v>97</v>
      </c>
      <c r="B55" s="37">
        <v>3244.6</v>
      </c>
      <c r="C55" s="37">
        <v>536.6</v>
      </c>
      <c r="D55" s="38"/>
      <c r="E55" s="38">
        <v>5.456</v>
      </c>
      <c r="F55" s="38">
        <v>5.456</v>
      </c>
      <c r="G55" s="39"/>
      <c r="H55" s="38">
        <v>0.961</v>
      </c>
      <c r="I55" s="15"/>
    </row>
    <row r="56" spans="1:9" ht="14.25">
      <c r="A56" s="15" t="s">
        <v>98</v>
      </c>
      <c r="B56" s="37">
        <v>3276.5</v>
      </c>
      <c r="C56" s="37">
        <v>543.8</v>
      </c>
      <c r="D56" s="38"/>
      <c r="E56" s="38">
        <v>5.463</v>
      </c>
      <c r="F56" s="38">
        <v>5.463</v>
      </c>
      <c r="G56" s="39"/>
      <c r="H56" s="38">
        <v>-0.56</v>
      </c>
      <c r="I56" s="15"/>
    </row>
    <row r="57" spans="1:9" ht="14.25">
      <c r="A57" s="15" t="s">
        <v>99</v>
      </c>
      <c r="B57" s="37">
        <v>3308.9</v>
      </c>
      <c r="C57" s="37">
        <v>551.6</v>
      </c>
      <c r="D57" s="38"/>
      <c r="E57" s="38">
        <v>5.469</v>
      </c>
      <c r="F57" s="38">
        <v>5.469</v>
      </c>
      <c r="G57" s="39"/>
      <c r="H57" s="38">
        <v>-1.055</v>
      </c>
      <c r="I57" s="15"/>
    </row>
    <row r="58" spans="1:9" ht="14.25">
      <c r="A58" s="15" t="s">
        <v>100</v>
      </c>
      <c r="B58" s="37">
        <v>3341.9</v>
      </c>
      <c r="C58" s="37">
        <v>559.5</v>
      </c>
      <c r="D58" s="38"/>
      <c r="E58" s="38">
        <v>5.476</v>
      </c>
      <c r="F58" s="38">
        <v>5.476</v>
      </c>
      <c r="G58" s="39"/>
      <c r="H58" s="38">
        <v>-3.287</v>
      </c>
      <c r="I58" s="15"/>
    </row>
    <row r="59" spans="1:9" ht="14.25">
      <c r="A59" s="15" t="s">
        <v>101</v>
      </c>
      <c r="B59" s="37">
        <v>3375.1</v>
      </c>
      <c r="C59" s="37">
        <v>565.7</v>
      </c>
      <c r="D59" s="38"/>
      <c r="E59" s="38">
        <v>5.483</v>
      </c>
      <c r="F59" s="38">
        <v>5.483</v>
      </c>
      <c r="G59" s="39"/>
      <c r="H59" s="38">
        <v>-3.594</v>
      </c>
      <c r="I59" s="15"/>
    </row>
    <row r="60" spans="1:9" ht="14.25">
      <c r="A60" s="15" t="s">
        <v>102</v>
      </c>
      <c r="B60" s="37">
        <v>3408.4</v>
      </c>
      <c r="C60" s="37">
        <v>572.4</v>
      </c>
      <c r="D60" s="38"/>
      <c r="E60" s="38">
        <v>5.491</v>
      </c>
      <c r="F60" s="38">
        <v>5.491</v>
      </c>
      <c r="G60" s="39"/>
      <c r="H60" s="38">
        <v>-2.912</v>
      </c>
      <c r="I60" s="15"/>
    </row>
    <row r="61" spans="1:9" ht="14.25">
      <c r="A61" s="15" t="s">
        <v>103</v>
      </c>
      <c r="B61" s="37">
        <v>3442.1</v>
      </c>
      <c r="C61" s="37">
        <v>579.3</v>
      </c>
      <c r="D61" s="38"/>
      <c r="E61" s="38">
        <v>5.498</v>
      </c>
      <c r="F61" s="38">
        <v>5.498</v>
      </c>
      <c r="G61" s="39"/>
      <c r="H61" s="38">
        <v>-2.018</v>
      </c>
      <c r="I61" s="15"/>
    </row>
    <row r="62" spans="1:9" ht="14.25">
      <c r="A62" s="15" t="s">
        <v>104</v>
      </c>
      <c r="B62" s="37">
        <v>3476.4</v>
      </c>
      <c r="C62" s="37">
        <v>586.4</v>
      </c>
      <c r="D62" s="38"/>
      <c r="E62" s="38">
        <v>5.506</v>
      </c>
      <c r="F62" s="38">
        <v>5.506</v>
      </c>
      <c r="G62" s="39"/>
      <c r="H62" s="38">
        <v>-1.083</v>
      </c>
      <c r="I62" s="15"/>
    </row>
    <row r="63" spans="1:9" ht="14.25">
      <c r="A63" s="15" t="s">
        <v>105</v>
      </c>
      <c r="B63" s="37">
        <v>3511.2</v>
      </c>
      <c r="C63" s="37">
        <v>595.3</v>
      </c>
      <c r="D63" s="38"/>
      <c r="E63" s="38">
        <v>5.514</v>
      </c>
      <c r="F63" s="38">
        <v>5.514</v>
      </c>
      <c r="G63" s="39"/>
      <c r="H63" s="38">
        <v>-0.317</v>
      </c>
      <c r="I63" s="15"/>
    </row>
    <row r="64" spans="1:9" ht="14.25">
      <c r="A64" s="15" t="s">
        <v>106</v>
      </c>
      <c r="B64" s="37">
        <v>3547.4</v>
      </c>
      <c r="C64" s="37">
        <v>603.1</v>
      </c>
      <c r="D64" s="38"/>
      <c r="E64" s="38">
        <v>5.523</v>
      </c>
      <c r="F64" s="38">
        <v>5.523</v>
      </c>
      <c r="G64" s="39"/>
      <c r="H64" s="38">
        <v>-0.443</v>
      </c>
      <c r="I64" s="15"/>
    </row>
    <row r="65" spans="1:9" ht="14.25">
      <c r="A65" s="15" t="s">
        <v>107</v>
      </c>
      <c r="B65" s="37">
        <v>3584.5</v>
      </c>
      <c r="C65" s="37">
        <v>610.8</v>
      </c>
      <c r="D65" s="38"/>
      <c r="E65" s="38">
        <v>5.531</v>
      </c>
      <c r="F65" s="38">
        <v>5.531</v>
      </c>
      <c r="G65" s="39"/>
      <c r="H65" s="38">
        <v>-0.261</v>
      </c>
      <c r="I65" s="15"/>
    </row>
    <row r="66" spans="1:9" ht="14.25">
      <c r="A66" s="15" t="s">
        <v>108</v>
      </c>
      <c r="B66" s="37">
        <v>3622.3</v>
      </c>
      <c r="C66" s="37">
        <v>618.7</v>
      </c>
      <c r="D66" s="38"/>
      <c r="E66" s="38">
        <v>5.541</v>
      </c>
      <c r="F66" s="38">
        <v>5.541</v>
      </c>
      <c r="G66" s="39"/>
      <c r="H66" s="38">
        <v>-0.98</v>
      </c>
      <c r="I66" s="15"/>
    </row>
    <row r="67" spans="1:9" ht="14.25">
      <c r="A67" s="15" t="s">
        <v>109</v>
      </c>
      <c r="B67" s="37">
        <v>3661.4</v>
      </c>
      <c r="C67" s="37">
        <v>628.5</v>
      </c>
      <c r="D67" s="38"/>
      <c r="E67" s="38">
        <v>5.551</v>
      </c>
      <c r="F67" s="38">
        <v>5.551</v>
      </c>
      <c r="G67" s="39"/>
      <c r="H67" s="38">
        <v>-0.966</v>
      </c>
      <c r="I67" s="15"/>
    </row>
    <row r="68" spans="1:9" ht="14.25">
      <c r="A68" s="15" t="s">
        <v>110</v>
      </c>
      <c r="B68" s="37">
        <v>3700.8</v>
      </c>
      <c r="C68" s="37">
        <v>635.8</v>
      </c>
      <c r="D68" s="38"/>
      <c r="E68" s="38">
        <v>5.561</v>
      </c>
      <c r="F68" s="38">
        <v>5.561</v>
      </c>
      <c r="G68" s="39"/>
      <c r="H68" s="38">
        <v>-0.922</v>
      </c>
      <c r="I68" s="15"/>
    </row>
    <row r="69" spans="1:9" ht="14.25">
      <c r="A69" s="15" t="s">
        <v>111</v>
      </c>
      <c r="B69" s="37">
        <v>3740.8</v>
      </c>
      <c r="C69" s="37">
        <v>643.4</v>
      </c>
      <c r="D69" s="38"/>
      <c r="E69" s="38">
        <v>5.572</v>
      </c>
      <c r="F69" s="38">
        <v>5.572</v>
      </c>
      <c r="G69" s="39"/>
      <c r="H69" s="38">
        <v>0.172</v>
      </c>
      <c r="I69" s="15"/>
    </row>
    <row r="70" spans="1:9" ht="14.25">
      <c r="A70" s="15" t="s">
        <v>112</v>
      </c>
      <c r="B70" s="37">
        <v>3781.2</v>
      </c>
      <c r="C70" s="37">
        <v>654.6</v>
      </c>
      <c r="D70" s="38"/>
      <c r="E70" s="38">
        <v>5.583</v>
      </c>
      <c r="F70" s="38">
        <v>5.583</v>
      </c>
      <c r="G70" s="39"/>
      <c r="H70" s="38">
        <v>-0.249</v>
      </c>
      <c r="I70" s="15"/>
    </row>
    <row r="71" spans="1:9" ht="14.25">
      <c r="A71" s="15" t="s">
        <v>113</v>
      </c>
      <c r="B71" s="37">
        <v>3821.5</v>
      </c>
      <c r="C71" s="37">
        <v>664</v>
      </c>
      <c r="D71" s="38"/>
      <c r="E71" s="38">
        <v>5.595</v>
      </c>
      <c r="F71" s="38">
        <v>5.595</v>
      </c>
      <c r="G71" s="39"/>
      <c r="H71" s="38">
        <v>0.782</v>
      </c>
      <c r="I71" s="15"/>
    </row>
    <row r="72" spans="1:9" ht="14.25">
      <c r="A72" s="15" t="s">
        <v>114</v>
      </c>
      <c r="B72" s="37">
        <v>3862.1</v>
      </c>
      <c r="C72" s="37">
        <v>673.1</v>
      </c>
      <c r="D72" s="38"/>
      <c r="E72" s="38">
        <v>5.607</v>
      </c>
      <c r="F72" s="38">
        <v>5.607</v>
      </c>
      <c r="G72" s="39"/>
      <c r="H72" s="38">
        <v>0.806</v>
      </c>
      <c r="I72" s="15"/>
    </row>
    <row r="73" spans="1:9" ht="14.25">
      <c r="A73" s="15" t="s">
        <v>115</v>
      </c>
      <c r="B73" s="37">
        <v>3903.3</v>
      </c>
      <c r="C73" s="37">
        <v>683.6</v>
      </c>
      <c r="D73" s="38"/>
      <c r="E73" s="38">
        <v>5.62</v>
      </c>
      <c r="F73" s="38">
        <v>5.62</v>
      </c>
      <c r="G73" s="39"/>
      <c r="H73" s="38">
        <v>1.302</v>
      </c>
      <c r="I73" s="15"/>
    </row>
    <row r="74" spans="1:9" ht="14.25">
      <c r="A74" s="15" t="s">
        <v>116</v>
      </c>
      <c r="B74" s="37">
        <v>3944.9</v>
      </c>
      <c r="C74" s="37">
        <v>693.8</v>
      </c>
      <c r="D74" s="38"/>
      <c r="E74" s="38">
        <v>5.633</v>
      </c>
      <c r="F74" s="38">
        <v>5.633</v>
      </c>
      <c r="G74" s="39"/>
      <c r="H74" s="38">
        <v>0.541</v>
      </c>
      <c r="I74" s="15"/>
    </row>
    <row r="75" spans="1:9" ht="14.25">
      <c r="A75" s="15" t="s">
        <v>117</v>
      </c>
      <c r="B75" s="37">
        <v>3987.5</v>
      </c>
      <c r="C75" s="37">
        <v>704.4</v>
      </c>
      <c r="D75" s="38"/>
      <c r="E75" s="38">
        <v>5.645</v>
      </c>
      <c r="F75" s="38">
        <v>5.645</v>
      </c>
      <c r="G75" s="39"/>
      <c r="H75" s="38">
        <v>1.875</v>
      </c>
      <c r="I75" s="15"/>
    </row>
    <row r="76" spans="1:9" ht="14.25">
      <c r="A76" s="15" t="s">
        <v>118</v>
      </c>
      <c r="B76" s="37">
        <v>4030.4</v>
      </c>
      <c r="C76" s="37">
        <v>715.3</v>
      </c>
      <c r="D76" s="38"/>
      <c r="E76" s="38">
        <v>5.659</v>
      </c>
      <c r="F76" s="38">
        <v>5.659</v>
      </c>
      <c r="G76" s="39"/>
      <c r="H76" s="38">
        <v>2.063</v>
      </c>
      <c r="I76" s="15"/>
    </row>
    <row r="77" spans="1:9" ht="14.25">
      <c r="A77" s="15" t="s">
        <v>119</v>
      </c>
      <c r="B77" s="37">
        <v>4074.2</v>
      </c>
      <c r="C77" s="37">
        <v>726.3</v>
      </c>
      <c r="D77" s="38"/>
      <c r="E77" s="38">
        <v>5.672</v>
      </c>
      <c r="F77" s="38">
        <v>5.672</v>
      </c>
      <c r="G77" s="39"/>
      <c r="H77" s="38">
        <v>3.212</v>
      </c>
      <c r="I77" s="15"/>
    </row>
    <row r="78" spans="1:9" ht="14.25">
      <c r="A78" s="15" t="s">
        <v>120</v>
      </c>
      <c r="B78" s="37">
        <v>4118.9</v>
      </c>
      <c r="C78" s="37">
        <v>739.1</v>
      </c>
      <c r="D78" s="38"/>
      <c r="E78" s="38">
        <v>5.685</v>
      </c>
      <c r="F78" s="38">
        <v>5.685</v>
      </c>
      <c r="G78" s="39"/>
      <c r="H78" s="38">
        <v>4.445</v>
      </c>
      <c r="I78" s="15"/>
    </row>
    <row r="79" spans="1:9" ht="14.25">
      <c r="A79" s="15" t="s">
        <v>121</v>
      </c>
      <c r="B79" s="37">
        <v>4164.7</v>
      </c>
      <c r="C79" s="37">
        <v>751.9</v>
      </c>
      <c r="D79" s="38"/>
      <c r="E79" s="38">
        <v>5.697</v>
      </c>
      <c r="F79" s="38">
        <v>5.697</v>
      </c>
      <c r="G79" s="39"/>
      <c r="H79" s="38">
        <v>5.811</v>
      </c>
      <c r="I79" s="15"/>
    </row>
    <row r="80" spans="1:9" ht="14.25">
      <c r="A80" s="15" t="s">
        <v>122</v>
      </c>
      <c r="B80" s="37">
        <v>4212.2</v>
      </c>
      <c r="C80" s="37">
        <v>767.4</v>
      </c>
      <c r="D80" s="38"/>
      <c r="E80" s="38">
        <v>5.71</v>
      </c>
      <c r="F80" s="38">
        <v>5.71</v>
      </c>
      <c r="G80" s="39"/>
      <c r="H80" s="38">
        <v>4.974</v>
      </c>
      <c r="I80" s="15"/>
    </row>
    <row r="81" spans="1:9" ht="14.25">
      <c r="A81" s="15" t="s">
        <v>123</v>
      </c>
      <c r="B81" s="37">
        <v>4260.7</v>
      </c>
      <c r="C81" s="37">
        <v>783</v>
      </c>
      <c r="D81" s="38"/>
      <c r="E81" s="38">
        <v>5.722</v>
      </c>
      <c r="F81" s="38">
        <v>5.722</v>
      </c>
      <c r="G81" s="39"/>
      <c r="H81" s="38">
        <v>4.658</v>
      </c>
      <c r="I81" s="15"/>
    </row>
    <row r="82" spans="1:9" ht="14.25">
      <c r="A82" s="15" t="s">
        <v>124</v>
      </c>
      <c r="B82" s="37">
        <v>4310.2</v>
      </c>
      <c r="C82" s="37">
        <v>798.6</v>
      </c>
      <c r="D82" s="38"/>
      <c r="E82" s="38">
        <v>5.734</v>
      </c>
      <c r="F82" s="38">
        <v>5.734</v>
      </c>
      <c r="G82" s="39"/>
      <c r="H82" s="38">
        <v>4.305</v>
      </c>
      <c r="I82" s="15"/>
    </row>
    <row r="83" spans="1:9" ht="14.25">
      <c r="A83" s="15" t="s">
        <v>125</v>
      </c>
      <c r="B83" s="37">
        <v>4360.8</v>
      </c>
      <c r="C83" s="37">
        <v>811.3</v>
      </c>
      <c r="D83" s="38"/>
      <c r="E83" s="38">
        <v>5.746</v>
      </c>
      <c r="F83" s="38">
        <v>5.746</v>
      </c>
      <c r="G83" s="39"/>
      <c r="H83" s="38">
        <v>4.007</v>
      </c>
      <c r="I83" s="15"/>
    </row>
    <row r="84" spans="1:9" ht="14.25">
      <c r="A84" s="15" t="s">
        <v>126</v>
      </c>
      <c r="B84" s="37">
        <v>4411.7</v>
      </c>
      <c r="C84" s="37">
        <v>825.7</v>
      </c>
      <c r="D84" s="38"/>
      <c r="E84" s="38">
        <v>5.758</v>
      </c>
      <c r="F84" s="38">
        <v>5.758</v>
      </c>
      <c r="G84" s="39"/>
      <c r="H84" s="38">
        <v>2.87</v>
      </c>
      <c r="I84" s="15"/>
    </row>
    <row r="85" spans="1:9" ht="14.25">
      <c r="A85" s="15" t="s">
        <v>127</v>
      </c>
      <c r="B85" s="37">
        <v>4463.1</v>
      </c>
      <c r="C85" s="37">
        <v>842.9</v>
      </c>
      <c r="D85" s="38"/>
      <c r="E85" s="38">
        <v>5.769</v>
      </c>
      <c r="F85" s="38">
        <v>5.769</v>
      </c>
      <c r="G85" s="39"/>
      <c r="H85" s="38">
        <v>2.647</v>
      </c>
      <c r="I85" s="15"/>
    </row>
    <row r="86" spans="1:9" ht="14.25">
      <c r="A86" s="15" t="s">
        <v>128</v>
      </c>
      <c r="B86" s="37">
        <v>4514.9</v>
      </c>
      <c r="C86" s="37">
        <v>862.1</v>
      </c>
      <c r="D86" s="38"/>
      <c r="E86" s="38">
        <v>5.78</v>
      </c>
      <c r="F86" s="38">
        <v>5.78</v>
      </c>
      <c r="G86" s="39"/>
      <c r="H86" s="38">
        <v>2.238</v>
      </c>
      <c r="I86" s="15"/>
    </row>
    <row r="87" spans="1:9" ht="14.25">
      <c r="A87" s="15" t="s">
        <v>129</v>
      </c>
      <c r="B87" s="37">
        <v>4566.2</v>
      </c>
      <c r="C87" s="37">
        <v>881.4</v>
      </c>
      <c r="D87" s="38"/>
      <c r="E87" s="38">
        <v>5.792</v>
      </c>
      <c r="F87" s="38">
        <v>5.792</v>
      </c>
      <c r="G87" s="39"/>
      <c r="H87" s="38">
        <v>3.148</v>
      </c>
      <c r="I87" s="15"/>
    </row>
    <row r="88" spans="1:9" ht="14.25">
      <c r="A88" s="15" t="s">
        <v>130</v>
      </c>
      <c r="B88" s="37">
        <v>4619.3</v>
      </c>
      <c r="C88" s="37">
        <v>901.6</v>
      </c>
      <c r="D88" s="38"/>
      <c r="E88" s="38">
        <v>5.803</v>
      </c>
      <c r="F88" s="38">
        <v>5.803</v>
      </c>
      <c r="G88" s="39"/>
      <c r="H88" s="38">
        <v>3.667</v>
      </c>
      <c r="I88" s="15"/>
    </row>
    <row r="89" spans="1:9" ht="14.25">
      <c r="A89" s="15" t="s">
        <v>131</v>
      </c>
      <c r="B89" s="37">
        <v>4672.3</v>
      </c>
      <c r="C89" s="37">
        <v>920.7</v>
      </c>
      <c r="D89" s="38"/>
      <c r="E89" s="38">
        <v>5.815</v>
      </c>
      <c r="F89" s="38">
        <v>5.815</v>
      </c>
      <c r="G89" s="39"/>
      <c r="H89" s="38">
        <v>3.286</v>
      </c>
      <c r="I89" s="15"/>
    </row>
    <row r="90" spans="1:9" ht="14.25">
      <c r="A90" s="15" t="s">
        <v>132</v>
      </c>
      <c r="B90" s="37">
        <v>4724.7</v>
      </c>
      <c r="C90" s="37">
        <v>944</v>
      </c>
      <c r="D90" s="38"/>
      <c r="E90" s="38">
        <v>5.826</v>
      </c>
      <c r="F90" s="38">
        <v>5.826</v>
      </c>
      <c r="G90" s="39"/>
      <c r="H90" s="38">
        <v>2.541</v>
      </c>
      <c r="I90" s="15"/>
    </row>
    <row r="91" spans="1:9" ht="14.25">
      <c r="A91" s="15" t="s">
        <v>133</v>
      </c>
      <c r="B91" s="37">
        <v>4776.6</v>
      </c>
      <c r="C91" s="37">
        <v>963.9</v>
      </c>
      <c r="D91" s="38"/>
      <c r="E91" s="38">
        <v>5.838</v>
      </c>
      <c r="F91" s="38">
        <v>5.838</v>
      </c>
      <c r="G91" s="39"/>
      <c r="H91" s="38">
        <v>3.015</v>
      </c>
      <c r="I91" s="15"/>
    </row>
    <row r="92" spans="1:9" ht="14.25">
      <c r="A92" s="15" t="s">
        <v>134</v>
      </c>
      <c r="B92" s="37">
        <v>4826.3</v>
      </c>
      <c r="C92" s="37">
        <v>986.8</v>
      </c>
      <c r="D92" s="38"/>
      <c r="E92" s="38">
        <v>5.851</v>
      </c>
      <c r="F92" s="38">
        <v>5.851</v>
      </c>
      <c r="G92" s="39"/>
      <c r="H92" s="38">
        <v>2.264</v>
      </c>
      <c r="I92" s="15"/>
    </row>
    <row r="93" spans="1:9" ht="14.25">
      <c r="A93" s="15" t="s">
        <v>135</v>
      </c>
      <c r="B93" s="37">
        <v>4874.4</v>
      </c>
      <c r="C93" s="37">
        <v>1010.8</v>
      </c>
      <c r="D93" s="38"/>
      <c r="E93" s="38">
        <v>5.863</v>
      </c>
      <c r="F93" s="38">
        <v>5.863</v>
      </c>
      <c r="G93" s="39"/>
      <c r="H93" s="38">
        <v>1.925</v>
      </c>
      <c r="I93" s="15"/>
    </row>
    <row r="94" spans="1:9" ht="14.25">
      <c r="A94" s="15" t="s">
        <v>136</v>
      </c>
      <c r="B94" s="37">
        <v>4920.4</v>
      </c>
      <c r="C94" s="37">
        <v>1033.1</v>
      </c>
      <c r="D94" s="38"/>
      <c r="E94" s="38">
        <v>5.876</v>
      </c>
      <c r="F94" s="38">
        <v>5.876</v>
      </c>
      <c r="G94" s="39"/>
      <c r="H94" s="38">
        <v>0.477</v>
      </c>
      <c r="I94" s="15"/>
    </row>
    <row r="95" spans="1:9" ht="14.25">
      <c r="A95" s="15" t="s">
        <v>137</v>
      </c>
      <c r="B95" s="37">
        <v>4962.9</v>
      </c>
      <c r="C95" s="37">
        <v>1056.4</v>
      </c>
      <c r="D95" s="38"/>
      <c r="E95" s="38">
        <v>5.89</v>
      </c>
      <c r="F95" s="38">
        <v>5.89</v>
      </c>
      <c r="G95" s="39"/>
      <c r="H95" s="38">
        <v>-0.529</v>
      </c>
      <c r="I95" s="15"/>
    </row>
    <row r="96" spans="1:9" ht="14.25">
      <c r="A96" s="15" t="s">
        <v>138</v>
      </c>
      <c r="B96" s="37">
        <v>5002.7</v>
      </c>
      <c r="C96" s="37">
        <v>1080.2</v>
      </c>
      <c r="D96" s="38"/>
      <c r="E96" s="38">
        <v>5.904</v>
      </c>
      <c r="F96" s="38">
        <v>5.904</v>
      </c>
      <c r="G96" s="39"/>
      <c r="H96" s="38">
        <v>-1.182</v>
      </c>
      <c r="I96" s="15"/>
    </row>
    <row r="97" spans="1:9" ht="14.25">
      <c r="A97" s="15" t="s">
        <v>139</v>
      </c>
      <c r="B97" s="37">
        <v>5041.1</v>
      </c>
      <c r="C97" s="37">
        <v>1097.4</v>
      </c>
      <c r="D97" s="38"/>
      <c r="E97" s="38">
        <v>5.918</v>
      </c>
      <c r="F97" s="38">
        <v>5.918</v>
      </c>
      <c r="G97" s="39"/>
      <c r="H97" s="38">
        <v>-1.028</v>
      </c>
      <c r="I97" s="15"/>
    </row>
    <row r="98" spans="1:9" ht="14.25">
      <c r="A98" s="15" t="s">
        <v>140</v>
      </c>
      <c r="B98" s="37">
        <v>5078.3</v>
      </c>
      <c r="C98" s="37">
        <v>1120</v>
      </c>
      <c r="D98" s="38"/>
      <c r="E98" s="38">
        <v>5.932</v>
      </c>
      <c r="F98" s="38">
        <v>5.932</v>
      </c>
      <c r="G98" s="39"/>
      <c r="H98" s="38">
        <v>-2.808</v>
      </c>
      <c r="I98" s="15"/>
    </row>
    <row r="99" spans="1:9" ht="14.25">
      <c r="A99" s="15" t="s">
        <v>141</v>
      </c>
      <c r="B99" s="37">
        <v>5115.7</v>
      </c>
      <c r="C99" s="37">
        <v>1145.3</v>
      </c>
      <c r="D99" s="38"/>
      <c r="E99" s="38">
        <v>5.947</v>
      </c>
      <c r="F99" s="38">
        <v>5.947</v>
      </c>
      <c r="G99" s="39"/>
      <c r="H99" s="38">
        <v>-0.898</v>
      </c>
      <c r="I99" s="15"/>
    </row>
    <row r="100" spans="1:9" ht="14.25">
      <c r="A100" s="15" t="s">
        <v>142</v>
      </c>
      <c r="B100" s="37">
        <v>5152.5</v>
      </c>
      <c r="C100" s="37">
        <v>1169.1</v>
      </c>
      <c r="D100" s="38"/>
      <c r="E100" s="38">
        <v>5.963</v>
      </c>
      <c r="F100" s="38">
        <v>5.963</v>
      </c>
      <c r="G100" s="39"/>
      <c r="H100" s="38">
        <v>-1.073</v>
      </c>
      <c r="I100" s="15"/>
    </row>
    <row r="101" spans="1:9" ht="14.25">
      <c r="A101" s="15" t="s">
        <v>143</v>
      </c>
      <c r="B101" s="37">
        <v>5189.3</v>
      </c>
      <c r="C101" s="37">
        <v>1189.2</v>
      </c>
      <c r="D101" s="38"/>
      <c r="E101" s="38">
        <v>5.978</v>
      </c>
      <c r="F101" s="38">
        <v>5.978</v>
      </c>
      <c r="G101" s="39"/>
      <c r="H101" s="38">
        <v>-0.967</v>
      </c>
      <c r="I101" s="15"/>
    </row>
    <row r="102" spans="1:9" ht="14.25">
      <c r="A102" s="15" t="s">
        <v>144</v>
      </c>
      <c r="B102" s="37">
        <v>5226.3</v>
      </c>
      <c r="C102" s="37">
        <v>1207.6</v>
      </c>
      <c r="D102" s="38"/>
      <c r="E102" s="38">
        <v>5.994</v>
      </c>
      <c r="F102" s="38">
        <v>5.994</v>
      </c>
      <c r="G102" s="39"/>
      <c r="H102" s="38">
        <v>-1.437</v>
      </c>
      <c r="I102" s="15"/>
    </row>
    <row r="103" spans="1:9" ht="14.25">
      <c r="A103" s="15" t="s">
        <v>145</v>
      </c>
      <c r="B103" s="37">
        <v>5264.4</v>
      </c>
      <c r="C103" s="37">
        <v>1236</v>
      </c>
      <c r="D103" s="38"/>
      <c r="E103" s="38">
        <v>6.009</v>
      </c>
      <c r="F103" s="38">
        <v>6.009</v>
      </c>
      <c r="G103" s="39"/>
      <c r="H103" s="38">
        <v>-0.349</v>
      </c>
      <c r="I103" s="15"/>
    </row>
    <row r="104" spans="1:9" ht="14.25">
      <c r="A104" s="15" t="s">
        <v>146</v>
      </c>
      <c r="B104" s="37">
        <v>5302.4</v>
      </c>
      <c r="C104" s="37">
        <v>1252.5</v>
      </c>
      <c r="D104" s="38"/>
      <c r="E104" s="38">
        <v>6.025</v>
      </c>
      <c r="F104" s="38">
        <v>6.025</v>
      </c>
      <c r="G104" s="39"/>
      <c r="H104" s="38">
        <v>1.18</v>
      </c>
      <c r="I104" s="15"/>
    </row>
    <row r="105" spans="1:9" ht="14.25">
      <c r="A105" s="15" t="s">
        <v>147</v>
      </c>
      <c r="B105" s="37">
        <v>5341.2</v>
      </c>
      <c r="C105" s="37">
        <v>1273.1</v>
      </c>
      <c r="D105" s="38"/>
      <c r="E105" s="38">
        <v>6.041</v>
      </c>
      <c r="F105" s="38">
        <v>6.041</v>
      </c>
      <c r="G105" s="39"/>
      <c r="H105" s="38">
        <v>1.394</v>
      </c>
      <c r="I105" s="15"/>
    </row>
    <row r="106" spans="1:9" ht="14.25">
      <c r="A106" s="15" t="s">
        <v>148</v>
      </c>
      <c r="B106" s="37">
        <v>5381.2</v>
      </c>
      <c r="C106" s="37">
        <v>1297.1</v>
      </c>
      <c r="D106" s="38"/>
      <c r="E106" s="38">
        <v>6.056</v>
      </c>
      <c r="F106" s="38">
        <v>6.056</v>
      </c>
      <c r="G106" s="39"/>
      <c r="H106" s="38">
        <v>2.325</v>
      </c>
      <c r="I106" s="15"/>
    </row>
    <row r="107" spans="1:9" ht="14.25">
      <c r="A107" s="15" t="s">
        <v>149</v>
      </c>
      <c r="B107" s="37">
        <v>5422.8</v>
      </c>
      <c r="C107" s="37">
        <v>1323.8</v>
      </c>
      <c r="D107" s="38"/>
      <c r="E107" s="38">
        <v>6.071</v>
      </c>
      <c r="F107" s="38">
        <v>6.071</v>
      </c>
      <c r="G107" s="39"/>
      <c r="H107" s="38">
        <v>4.054</v>
      </c>
      <c r="I107" s="15"/>
    </row>
    <row r="108" spans="1:9" ht="14.25">
      <c r="A108" s="15" t="s">
        <v>150</v>
      </c>
      <c r="B108" s="37">
        <v>5466.9</v>
      </c>
      <c r="C108" s="37">
        <v>1356.7</v>
      </c>
      <c r="D108" s="38"/>
      <c r="E108" s="38">
        <v>6.086</v>
      </c>
      <c r="F108" s="38">
        <v>6.086</v>
      </c>
      <c r="G108" s="39"/>
      <c r="H108" s="38">
        <v>4.338</v>
      </c>
      <c r="I108" s="15"/>
    </row>
    <row r="109" spans="1:9" ht="14.25">
      <c r="A109" s="15" t="s">
        <v>151</v>
      </c>
      <c r="B109" s="37">
        <v>5512.6</v>
      </c>
      <c r="C109" s="37">
        <v>1394.1</v>
      </c>
      <c r="D109" s="38"/>
      <c r="E109" s="38">
        <v>6.1</v>
      </c>
      <c r="F109" s="38">
        <v>6.1</v>
      </c>
      <c r="G109" s="39"/>
      <c r="H109" s="38">
        <v>2.928</v>
      </c>
      <c r="I109" s="15"/>
    </row>
    <row r="110" spans="1:9" ht="14.25">
      <c r="A110" s="15" t="s">
        <v>152</v>
      </c>
      <c r="B110" s="37">
        <v>5560</v>
      </c>
      <c r="C110" s="37">
        <v>1430.5</v>
      </c>
      <c r="D110" s="38"/>
      <c r="E110" s="38">
        <v>6.113</v>
      </c>
      <c r="F110" s="38">
        <v>6.113</v>
      </c>
      <c r="G110" s="39"/>
      <c r="H110" s="38">
        <v>3.022</v>
      </c>
      <c r="I110" s="15"/>
    </row>
    <row r="111" spans="1:9" ht="14.25">
      <c r="A111" s="15" t="s">
        <v>153</v>
      </c>
      <c r="B111" s="37">
        <v>5609.4</v>
      </c>
      <c r="C111" s="37">
        <v>1472.4</v>
      </c>
      <c r="D111" s="38"/>
      <c r="E111" s="38">
        <v>6.126</v>
      </c>
      <c r="F111" s="38">
        <v>6.126</v>
      </c>
      <c r="G111" s="39"/>
      <c r="H111" s="38">
        <v>1.234</v>
      </c>
      <c r="I111" s="15"/>
    </row>
    <row r="112" spans="1:9" ht="14.25">
      <c r="A112" s="15" t="s">
        <v>154</v>
      </c>
      <c r="B112" s="37">
        <v>5660.8</v>
      </c>
      <c r="C112" s="37">
        <v>1518.9</v>
      </c>
      <c r="D112" s="38"/>
      <c r="E112" s="38">
        <v>6.138</v>
      </c>
      <c r="F112" s="38">
        <v>6.138</v>
      </c>
      <c r="G112" s="39"/>
      <c r="H112" s="38">
        <v>0.554</v>
      </c>
      <c r="I112" s="15"/>
    </row>
    <row r="113" spans="1:9" ht="14.25">
      <c r="A113" s="15" t="s">
        <v>155</v>
      </c>
      <c r="B113" s="37">
        <v>5712.8</v>
      </c>
      <c r="C113" s="37">
        <v>1580.1</v>
      </c>
      <c r="D113" s="38"/>
      <c r="E113" s="38">
        <v>6.15</v>
      </c>
      <c r="F113" s="38">
        <v>6.15</v>
      </c>
      <c r="G113" s="39"/>
      <c r="H113" s="38">
        <v>-1.301</v>
      </c>
      <c r="I113" s="15"/>
    </row>
    <row r="114" spans="1:9" ht="14.25">
      <c r="A114" s="15" t="s">
        <v>156</v>
      </c>
      <c r="B114" s="37">
        <v>5764.8</v>
      </c>
      <c r="C114" s="37">
        <v>1642.9</v>
      </c>
      <c r="D114" s="38"/>
      <c r="E114" s="38">
        <v>6.16</v>
      </c>
      <c r="F114" s="38">
        <v>6.16</v>
      </c>
      <c r="G114" s="39"/>
      <c r="H114" s="38">
        <v>-2.572</v>
      </c>
      <c r="I114" s="15"/>
    </row>
    <row r="115" spans="1:9" ht="14.25">
      <c r="A115" s="15" t="s">
        <v>157</v>
      </c>
      <c r="B115" s="37">
        <v>5815.5</v>
      </c>
      <c r="C115" s="37">
        <v>1694.8</v>
      </c>
      <c r="D115" s="38"/>
      <c r="E115" s="38">
        <v>6.17</v>
      </c>
      <c r="F115" s="38">
        <v>6.17</v>
      </c>
      <c r="G115" s="39"/>
      <c r="H115" s="38">
        <v>-4.596</v>
      </c>
      <c r="I115" s="15"/>
    </row>
    <row r="116" spans="1:9" ht="14.25">
      <c r="A116" s="15" t="s">
        <v>158</v>
      </c>
      <c r="B116" s="37">
        <v>5864.5</v>
      </c>
      <c r="C116" s="37">
        <v>1733.8</v>
      </c>
      <c r="D116" s="38"/>
      <c r="E116" s="38">
        <v>6.18</v>
      </c>
      <c r="F116" s="38">
        <v>6.18</v>
      </c>
      <c r="G116" s="39"/>
      <c r="H116" s="38">
        <v>-4.717</v>
      </c>
      <c r="I116" s="15"/>
    </row>
    <row r="117" spans="1:9" ht="14.25">
      <c r="A117" s="15" t="s">
        <v>159</v>
      </c>
      <c r="B117" s="37">
        <v>5912.7</v>
      </c>
      <c r="C117" s="37">
        <v>1779</v>
      </c>
      <c r="D117" s="38"/>
      <c r="E117" s="38">
        <v>6.188</v>
      </c>
      <c r="F117" s="38">
        <v>6.188</v>
      </c>
      <c r="G117" s="39"/>
      <c r="H117" s="38">
        <v>-3.878</v>
      </c>
      <c r="I117" s="15"/>
    </row>
    <row r="118" spans="1:9" ht="14.25">
      <c r="A118" s="15" t="s">
        <v>160</v>
      </c>
      <c r="B118" s="37">
        <v>5960.3</v>
      </c>
      <c r="C118" s="37">
        <v>1823.3</v>
      </c>
      <c r="D118" s="38"/>
      <c r="E118" s="38">
        <v>6.197</v>
      </c>
      <c r="F118" s="38">
        <v>6.197</v>
      </c>
      <c r="G118" s="39"/>
      <c r="H118" s="38">
        <v>-3.361</v>
      </c>
      <c r="I118" s="15"/>
    </row>
    <row r="119" spans="1:9" ht="14.25">
      <c r="A119" s="15" t="s">
        <v>161</v>
      </c>
      <c r="B119" s="37">
        <v>6006.8</v>
      </c>
      <c r="C119" s="37">
        <v>1857.6</v>
      </c>
      <c r="D119" s="38"/>
      <c r="E119" s="38">
        <v>6.204</v>
      </c>
      <c r="F119" s="38">
        <v>6.204</v>
      </c>
      <c r="G119" s="39"/>
      <c r="H119" s="38">
        <v>-1.952</v>
      </c>
      <c r="I119" s="15"/>
    </row>
    <row r="120" spans="1:9" ht="14.25">
      <c r="A120" s="15" t="s">
        <v>162</v>
      </c>
      <c r="B120" s="37">
        <v>6053</v>
      </c>
      <c r="C120" s="37">
        <v>1890.5</v>
      </c>
      <c r="D120" s="38"/>
      <c r="E120" s="38">
        <v>6.211</v>
      </c>
      <c r="F120" s="38">
        <v>6.211</v>
      </c>
      <c r="G120" s="39"/>
      <c r="H120" s="38">
        <v>-1.987</v>
      </c>
      <c r="I120" s="15"/>
    </row>
    <row r="121" spans="1:9" ht="14.25">
      <c r="A121" s="15" t="s">
        <v>163</v>
      </c>
      <c r="B121" s="37">
        <v>6099.5</v>
      </c>
      <c r="C121" s="37">
        <v>1929.4</v>
      </c>
      <c r="D121" s="38"/>
      <c r="E121" s="38">
        <v>6.217</v>
      </c>
      <c r="F121" s="38">
        <v>6.217</v>
      </c>
      <c r="G121" s="39"/>
      <c r="H121" s="38">
        <v>-2.2</v>
      </c>
      <c r="I121" s="15"/>
    </row>
    <row r="122" spans="1:9" ht="14.25">
      <c r="A122" s="15" t="s">
        <v>164</v>
      </c>
      <c r="B122" s="37">
        <v>6146.7</v>
      </c>
      <c r="C122" s="37">
        <v>1977.3</v>
      </c>
      <c r="D122" s="38"/>
      <c r="E122" s="38">
        <v>6.223</v>
      </c>
      <c r="F122" s="38">
        <v>6.223</v>
      </c>
      <c r="G122" s="39"/>
      <c r="H122" s="38">
        <v>-2.248</v>
      </c>
      <c r="I122" s="15"/>
    </row>
    <row r="123" spans="1:9" ht="14.25">
      <c r="A123" s="15" t="s">
        <v>165</v>
      </c>
      <c r="B123" s="37">
        <v>6196</v>
      </c>
      <c r="C123" s="37">
        <v>2025.4</v>
      </c>
      <c r="D123" s="38"/>
      <c r="E123" s="38">
        <v>6.227</v>
      </c>
      <c r="F123" s="38">
        <v>6.227</v>
      </c>
      <c r="G123" s="39"/>
      <c r="H123" s="38">
        <v>-1.879</v>
      </c>
      <c r="I123" s="15"/>
    </row>
    <row r="124" spans="1:9" ht="14.25">
      <c r="A124" s="15" t="s">
        <v>166</v>
      </c>
      <c r="B124" s="37">
        <v>6246.4</v>
      </c>
      <c r="C124" s="37">
        <v>2074.1</v>
      </c>
      <c r="D124" s="38"/>
      <c r="E124" s="38">
        <v>6.232</v>
      </c>
      <c r="F124" s="38">
        <v>6.232</v>
      </c>
      <c r="G124" s="39"/>
      <c r="H124" s="38">
        <v>-0.779</v>
      </c>
      <c r="I124" s="15"/>
    </row>
    <row r="125" spans="1:9" ht="14.25">
      <c r="A125" s="15" t="s">
        <v>167</v>
      </c>
      <c r="B125" s="37">
        <v>6297.9</v>
      </c>
      <c r="C125" s="37">
        <v>2120</v>
      </c>
      <c r="D125" s="38"/>
      <c r="E125" s="38">
        <v>6.235</v>
      </c>
      <c r="F125" s="38">
        <v>6.235</v>
      </c>
      <c r="G125" s="39"/>
      <c r="H125" s="38">
        <v>0.183</v>
      </c>
      <c r="I125" s="15"/>
    </row>
    <row r="126" spans="1:9" ht="14.25">
      <c r="A126" s="15" t="s">
        <v>168</v>
      </c>
      <c r="B126" s="37">
        <v>6350.8</v>
      </c>
      <c r="C126" s="37">
        <v>2173.5</v>
      </c>
      <c r="D126" s="38"/>
      <c r="E126" s="38">
        <v>6.237</v>
      </c>
      <c r="F126" s="38">
        <v>6.237</v>
      </c>
      <c r="G126" s="39"/>
      <c r="H126" s="38">
        <v>-0.646</v>
      </c>
      <c r="I126" s="15"/>
    </row>
    <row r="127" spans="1:9" ht="14.25">
      <c r="A127" s="15" t="s">
        <v>169</v>
      </c>
      <c r="B127" s="37">
        <v>6404.9</v>
      </c>
      <c r="C127" s="37">
        <v>2228</v>
      </c>
      <c r="D127" s="38"/>
      <c r="E127" s="38">
        <v>6.239</v>
      </c>
      <c r="F127" s="38">
        <v>6.239</v>
      </c>
      <c r="G127" s="39"/>
      <c r="H127" s="38">
        <v>-1.172</v>
      </c>
      <c r="I127" s="15"/>
    </row>
    <row r="128" spans="1:9" ht="14.25">
      <c r="A128" s="15" t="s">
        <v>170</v>
      </c>
      <c r="B128" s="37">
        <v>6462.4</v>
      </c>
      <c r="C128" s="37">
        <v>2292.8</v>
      </c>
      <c r="D128" s="38"/>
      <c r="E128" s="38">
        <v>6.239</v>
      </c>
      <c r="F128" s="38">
        <v>6.239</v>
      </c>
      <c r="G128" s="39"/>
      <c r="H128" s="38">
        <v>1.733</v>
      </c>
      <c r="I128" s="15"/>
    </row>
    <row r="129" spans="1:9" ht="14.25">
      <c r="A129" s="15" t="s">
        <v>171</v>
      </c>
      <c r="B129" s="37">
        <v>6520.2</v>
      </c>
      <c r="C129" s="37">
        <v>2354.2</v>
      </c>
      <c r="D129" s="38"/>
      <c r="E129" s="38">
        <v>6.239</v>
      </c>
      <c r="F129" s="38">
        <v>6.239</v>
      </c>
      <c r="G129" s="39"/>
      <c r="H129" s="38">
        <v>1.844</v>
      </c>
      <c r="I129" s="15"/>
    </row>
    <row r="130" spans="1:9" ht="14.25">
      <c r="A130" s="15" t="s">
        <v>172</v>
      </c>
      <c r="B130" s="37">
        <v>6577.8</v>
      </c>
      <c r="C130" s="37">
        <v>2421.9</v>
      </c>
      <c r="D130" s="38"/>
      <c r="E130" s="38">
        <v>6.238</v>
      </c>
      <c r="F130" s="38">
        <v>6.238</v>
      </c>
      <c r="G130" s="39"/>
      <c r="H130" s="38">
        <v>2.31</v>
      </c>
      <c r="I130" s="15"/>
    </row>
    <row r="131" spans="1:9" ht="14.25">
      <c r="A131" s="15" t="s">
        <v>173</v>
      </c>
      <c r="B131" s="37">
        <v>6634.2</v>
      </c>
      <c r="C131" s="37">
        <v>2488.3</v>
      </c>
      <c r="D131" s="38"/>
      <c r="E131" s="38">
        <v>6.235</v>
      </c>
      <c r="F131" s="38">
        <v>6.235</v>
      </c>
      <c r="G131" s="39"/>
      <c r="H131" s="38">
        <v>1.622</v>
      </c>
      <c r="I131" s="15"/>
    </row>
    <row r="132" spans="1:9" ht="14.25">
      <c r="A132" s="15" t="s">
        <v>174</v>
      </c>
      <c r="B132" s="37">
        <v>6688.1</v>
      </c>
      <c r="C132" s="37">
        <v>2569.1</v>
      </c>
      <c r="D132" s="38"/>
      <c r="E132" s="38">
        <v>6.232</v>
      </c>
      <c r="F132" s="38">
        <v>6.232</v>
      </c>
      <c r="G132" s="39"/>
      <c r="H132" s="38">
        <v>0.911</v>
      </c>
      <c r="I132" s="15"/>
    </row>
    <row r="133" spans="1:9" ht="14.25">
      <c r="A133" s="15" t="s">
        <v>175</v>
      </c>
      <c r="B133" s="37">
        <v>6739.5</v>
      </c>
      <c r="C133" s="37">
        <v>2642.9</v>
      </c>
      <c r="D133" s="38"/>
      <c r="E133" s="38">
        <v>6.228</v>
      </c>
      <c r="F133" s="38">
        <v>6.228</v>
      </c>
      <c r="G133" s="39"/>
      <c r="H133" s="38">
        <v>0.885</v>
      </c>
      <c r="I133" s="15"/>
    </row>
    <row r="134" spans="1:9" ht="14.25">
      <c r="A134" s="15" t="s">
        <v>176</v>
      </c>
      <c r="B134" s="37">
        <v>6787.9</v>
      </c>
      <c r="C134" s="37">
        <v>2710.4</v>
      </c>
      <c r="D134" s="38"/>
      <c r="E134" s="38">
        <v>6.223</v>
      </c>
      <c r="F134" s="38">
        <v>6.223</v>
      </c>
      <c r="G134" s="39"/>
      <c r="H134" s="38">
        <v>0.417</v>
      </c>
      <c r="I134" s="15"/>
    </row>
    <row r="135" spans="1:9" ht="14.25">
      <c r="A135" s="15" t="s">
        <v>177</v>
      </c>
      <c r="B135" s="37">
        <v>6830.7</v>
      </c>
      <c r="C135" s="37">
        <v>2787.2</v>
      </c>
      <c r="D135" s="38"/>
      <c r="E135" s="38">
        <v>6.217</v>
      </c>
      <c r="F135" s="38">
        <v>6.217</v>
      </c>
      <c r="G135" s="39"/>
      <c r="H135" s="38">
        <v>0.101</v>
      </c>
      <c r="I135" s="15"/>
    </row>
    <row r="136" spans="1:9" ht="14.25">
      <c r="A136" s="15" t="s">
        <v>178</v>
      </c>
      <c r="B136" s="37">
        <v>6866.6</v>
      </c>
      <c r="C136" s="37">
        <v>2868.3</v>
      </c>
      <c r="D136" s="38"/>
      <c r="E136" s="38">
        <v>6.21</v>
      </c>
      <c r="F136" s="38">
        <v>6.21</v>
      </c>
      <c r="G136" s="39"/>
      <c r="H136" s="38">
        <v>-2.473</v>
      </c>
      <c r="I136" s="15"/>
    </row>
    <row r="137" spans="1:9" ht="14.25">
      <c r="A137" s="15" t="s">
        <v>179</v>
      </c>
      <c r="B137" s="37">
        <v>6900.9</v>
      </c>
      <c r="C137" s="37">
        <v>2946.9</v>
      </c>
      <c r="D137" s="38"/>
      <c r="E137" s="38">
        <v>6.203</v>
      </c>
      <c r="F137" s="38">
        <v>6.203</v>
      </c>
      <c r="G137" s="39"/>
      <c r="H137" s="38">
        <v>-3.074</v>
      </c>
      <c r="I137" s="15"/>
    </row>
    <row r="138" spans="1:9" ht="14.25">
      <c r="A138" s="15" t="s">
        <v>180</v>
      </c>
      <c r="B138" s="37">
        <v>6935.3</v>
      </c>
      <c r="C138" s="37">
        <v>3040.1</v>
      </c>
      <c r="D138" s="38"/>
      <c r="E138" s="38">
        <v>6.195</v>
      </c>
      <c r="F138" s="38">
        <v>6.195</v>
      </c>
      <c r="G138" s="39"/>
      <c r="H138" s="38">
        <v>-1.755</v>
      </c>
      <c r="I138" s="15"/>
    </row>
    <row r="139" spans="1:9" ht="14.25">
      <c r="A139" s="15" t="s">
        <v>181</v>
      </c>
      <c r="B139" s="37">
        <v>6971.9</v>
      </c>
      <c r="C139" s="37">
        <v>3137.1</v>
      </c>
      <c r="D139" s="38"/>
      <c r="E139" s="38">
        <v>6.187</v>
      </c>
      <c r="F139" s="38">
        <v>6.187</v>
      </c>
      <c r="G139" s="39"/>
      <c r="H139" s="38">
        <v>-0.356</v>
      </c>
      <c r="I139" s="15"/>
    </row>
    <row r="140" spans="1:9" ht="14.25">
      <c r="A140" s="15" t="s">
        <v>182</v>
      </c>
      <c r="B140" s="37">
        <v>7014.5</v>
      </c>
      <c r="C140" s="37">
        <v>3215.6</v>
      </c>
      <c r="D140" s="38"/>
      <c r="E140" s="38">
        <v>6.178</v>
      </c>
      <c r="F140" s="38">
        <v>6.178</v>
      </c>
      <c r="G140" s="39"/>
      <c r="H140" s="38">
        <v>-1.694</v>
      </c>
      <c r="I140" s="15"/>
    </row>
    <row r="141" spans="1:9" ht="14.25">
      <c r="A141" s="15" t="s">
        <v>183</v>
      </c>
      <c r="B141" s="37">
        <v>7060.4</v>
      </c>
      <c r="C141" s="37">
        <v>3299.5</v>
      </c>
      <c r="D141" s="38"/>
      <c r="E141" s="38">
        <v>6.169</v>
      </c>
      <c r="F141" s="38">
        <v>6.169</v>
      </c>
      <c r="G141" s="39"/>
      <c r="H141" s="38">
        <v>-1.165</v>
      </c>
      <c r="I141" s="15"/>
    </row>
    <row r="142" spans="1:9" ht="14.25">
      <c r="A142" s="15" t="s">
        <v>184</v>
      </c>
      <c r="B142" s="37">
        <v>7109.9</v>
      </c>
      <c r="C142" s="37">
        <v>3377.6</v>
      </c>
      <c r="D142" s="38"/>
      <c r="E142" s="38">
        <v>6.16</v>
      </c>
      <c r="F142" s="38">
        <v>6.16</v>
      </c>
      <c r="G142" s="39"/>
      <c r="H142" s="38">
        <v>-2.922</v>
      </c>
      <c r="I142" s="15"/>
    </row>
    <row r="143" spans="1:9" ht="14.25">
      <c r="A143" s="15" t="s">
        <v>185</v>
      </c>
      <c r="B143" s="37">
        <v>7166.8</v>
      </c>
      <c r="C143" s="37">
        <v>3453.4</v>
      </c>
      <c r="D143" s="38"/>
      <c r="E143" s="38">
        <v>6.15</v>
      </c>
      <c r="F143" s="38">
        <v>6.15</v>
      </c>
      <c r="G143" s="39"/>
      <c r="H143" s="38">
        <v>-5.189</v>
      </c>
      <c r="I143" s="15"/>
    </row>
    <row r="144" spans="1:9" ht="14.25">
      <c r="A144" s="15" t="s">
        <v>186</v>
      </c>
      <c r="B144" s="37">
        <v>7225.7</v>
      </c>
      <c r="C144" s="37">
        <v>3528</v>
      </c>
      <c r="D144" s="38"/>
      <c r="E144" s="38">
        <v>6.141</v>
      </c>
      <c r="F144" s="38">
        <v>6.141</v>
      </c>
      <c r="G144" s="39"/>
      <c r="H144" s="38">
        <v>-5.533</v>
      </c>
      <c r="I144" s="15"/>
    </row>
    <row r="145" spans="1:9" ht="14.25">
      <c r="A145" s="15" t="s">
        <v>187</v>
      </c>
      <c r="B145" s="37">
        <v>7286.5</v>
      </c>
      <c r="C145" s="37">
        <v>3607.1</v>
      </c>
      <c r="D145" s="38"/>
      <c r="E145" s="38">
        <v>6.131</v>
      </c>
      <c r="F145" s="38">
        <v>6.131</v>
      </c>
      <c r="G145" s="39"/>
      <c r="H145" s="38">
        <v>-6.679</v>
      </c>
      <c r="I145" s="15"/>
    </row>
    <row r="146" spans="1:9" ht="14.25">
      <c r="A146" s="15" t="s">
        <v>188</v>
      </c>
      <c r="B146" s="37">
        <v>7348.2</v>
      </c>
      <c r="C146" s="37">
        <v>3674.5</v>
      </c>
      <c r="D146" s="38"/>
      <c r="E146" s="38">
        <v>6.122</v>
      </c>
      <c r="F146" s="38">
        <v>6.122</v>
      </c>
      <c r="G146" s="39"/>
      <c r="H146" s="38">
        <v>-7.426</v>
      </c>
      <c r="I146" s="15"/>
    </row>
    <row r="147" spans="1:9" ht="14.25">
      <c r="A147" s="15" t="s">
        <v>189</v>
      </c>
      <c r="B147" s="37">
        <v>7407.2</v>
      </c>
      <c r="C147" s="37">
        <v>3733.5</v>
      </c>
      <c r="D147" s="38"/>
      <c r="E147" s="38">
        <v>6.112</v>
      </c>
      <c r="F147" s="38">
        <v>6.112</v>
      </c>
      <c r="G147" s="39"/>
      <c r="H147" s="38">
        <v>-6.954</v>
      </c>
      <c r="I147" s="15"/>
    </row>
    <row r="148" spans="1:9" ht="14.25">
      <c r="A148" s="15" t="s">
        <v>190</v>
      </c>
      <c r="B148" s="37">
        <v>7466.1</v>
      </c>
      <c r="C148" s="37">
        <v>3791.1</v>
      </c>
      <c r="D148" s="38"/>
      <c r="E148" s="38">
        <v>6.103</v>
      </c>
      <c r="F148" s="38">
        <v>6.103</v>
      </c>
      <c r="G148" s="39"/>
      <c r="H148" s="38">
        <v>-5.586</v>
      </c>
      <c r="I148" s="15"/>
    </row>
    <row r="149" spans="1:9" ht="14.25">
      <c r="A149" s="15" t="s">
        <v>191</v>
      </c>
      <c r="B149" s="37">
        <v>7525.9</v>
      </c>
      <c r="C149" s="37">
        <v>3862.1</v>
      </c>
      <c r="D149" s="38"/>
      <c r="E149" s="38">
        <v>6.094</v>
      </c>
      <c r="F149" s="38">
        <v>6.094</v>
      </c>
      <c r="G149" s="39"/>
      <c r="H149" s="38">
        <v>-4.464</v>
      </c>
      <c r="I149" s="15"/>
    </row>
    <row r="150" spans="1:9" ht="14.25">
      <c r="A150" s="15" t="s">
        <v>192</v>
      </c>
      <c r="B150" s="37">
        <v>7587.1</v>
      </c>
      <c r="C150" s="37">
        <v>3922.7</v>
      </c>
      <c r="D150" s="38"/>
      <c r="E150" s="38">
        <v>6.085</v>
      </c>
      <c r="F150" s="38">
        <v>6.085</v>
      </c>
      <c r="G150" s="39"/>
      <c r="H150" s="38">
        <v>-3.257</v>
      </c>
      <c r="I150" s="15"/>
    </row>
    <row r="151" spans="1:9" ht="14.25">
      <c r="A151" s="15" t="s">
        <v>193</v>
      </c>
      <c r="B151" s="37">
        <v>7651</v>
      </c>
      <c r="C151" s="37">
        <v>3994.7</v>
      </c>
      <c r="D151" s="38"/>
      <c r="E151" s="38">
        <v>6.076</v>
      </c>
      <c r="F151" s="38">
        <v>6.076</v>
      </c>
      <c r="G151" s="39"/>
      <c r="H151" s="38">
        <v>-2.19</v>
      </c>
      <c r="I151" s="15"/>
    </row>
    <row r="152" spans="1:9" ht="14.25">
      <c r="A152" s="15" t="s">
        <v>194</v>
      </c>
      <c r="B152" s="37">
        <v>7718</v>
      </c>
      <c r="C152" s="37">
        <v>4065.9</v>
      </c>
      <c r="D152" s="38"/>
      <c r="E152" s="38">
        <v>6.066</v>
      </c>
      <c r="F152" s="38">
        <v>6.066</v>
      </c>
      <c r="G152" s="39"/>
      <c r="H152" s="38">
        <v>-1.363</v>
      </c>
      <c r="I152" s="15"/>
    </row>
    <row r="153" spans="1:9" ht="14.25">
      <c r="A153" s="15" t="s">
        <v>195</v>
      </c>
      <c r="B153" s="37">
        <v>7786.9</v>
      </c>
      <c r="C153" s="37">
        <v>4139.3</v>
      </c>
      <c r="D153" s="38"/>
      <c r="E153" s="38">
        <v>6.057</v>
      </c>
      <c r="F153" s="38">
        <v>6.057</v>
      </c>
      <c r="G153" s="39"/>
      <c r="H153" s="38">
        <v>-1.294</v>
      </c>
      <c r="I153" s="15"/>
    </row>
    <row r="154" spans="1:9" ht="14.25">
      <c r="A154" s="15" t="s">
        <v>196</v>
      </c>
      <c r="B154" s="37">
        <v>7857.7</v>
      </c>
      <c r="C154" s="37">
        <v>4206.1</v>
      </c>
      <c r="D154" s="38"/>
      <c r="E154" s="38">
        <v>6.048</v>
      </c>
      <c r="F154" s="38">
        <v>6.048</v>
      </c>
      <c r="G154" s="39"/>
      <c r="H154" s="38">
        <v>-1.38</v>
      </c>
      <c r="I154" s="15"/>
    </row>
    <row r="155" spans="1:9" ht="14.25">
      <c r="A155" s="15" t="s">
        <v>197</v>
      </c>
      <c r="B155" s="37">
        <v>7930.7</v>
      </c>
      <c r="C155" s="37">
        <v>4288.6</v>
      </c>
      <c r="D155" s="38"/>
      <c r="E155" s="38">
        <v>6.038</v>
      </c>
      <c r="F155" s="38">
        <v>6.038</v>
      </c>
      <c r="G155" s="39"/>
      <c r="H155" s="38">
        <v>-1.342</v>
      </c>
      <c r="I155" s="15"/>
    </row>
    <row r="156" spans="1:9" ht="14.25">
      <c r="A156" s="15" t="s">
        <v>198</v>
      </c>
      <c r="B156" s="37">
        <v>8005</v>
      </c>
      <c r="C156" s="37">
        <v>4354.4</v>
      </c>
      <c r="D156" s="38"/>
      <c r="E156" s="38">
        <v>6.029</v>
      </c>
      <c r="F156" s="38">
        <v>6.029</v>
      </c>
      <c r="G156" s="39"/>
      <c r="H156" s="38">
        <v>-1.397</v>
      </c>
      <c r="I156" s="15"/>
    </row>
    <row r="157" spans="1:9" ht="14.25">
      <c r="A157" s="15" t="s">
        <v>199</v>
      </c>
      <c r="B157" s="37">
        <v>8080.1</v>
      </c>
      <c r="C157" s="37">
        <v>4424.4</v>
      </c>
      <c r="D157" s="38"/>
      <c r="E157" s="38">
        <v>6.019</v>
      </c>
      <c r="F157" s="38">
        <v>6.019</v>
      </c>
      <c r="G157" s="39"/>
      <c r="H157" s="38">
        <v>-0.821</v>
      </c>
      <c r="I157" s="15"/>
    </row>
    <row r="158" spans="1:9" ht="14.25">
      <c r="A158" s="15" t="s">
        <v>200</v>
      </c>
      <c r="B158" s="37">
        <v>8155.6</v>
      </c>
      <c r="C158" s="37">
        <v>4489</v>
      </c>
      <c r="D158" s="38"/>
      <c r="E158" s="38">
        <v>6.008</v>
      </c>
      <c r="F158" s="38">
        <v>6.008</v>
      </c>
      <c r="G158" s="39"/>
      <c r="H158" s="38">
        <v>-1.009</v>
      </c>
      <c r="I158" s="15"/>
    </row>
    <row r="159" spans="1:9" ht="14.25">
      <c r="A159" s="15" t="s">
        <v>201</v>
      </c>
      <c r="B159" s="37">
        <v>8229.9</v>
      </c>
      <c r="C159" s="37">
        <v>4552.2</v>
      </c>
      <c r="D159" s="38"/>
      <c r="E159" s="38">
        <v>5.997</v>
      </c>
      <c r="F159" s="38">
        <v>5.997</v>
      </c>
      <c r="G159" s="39"/>
      <c r="H159" s="38">
        <v>-0.988</v>
      </c>
      <c r="I159" s="15"/>
    </row>
    <row r="160" spans="1:9" ht="14.25">
      <c r="A160" s="15" t="s">
        <v>202</v>
      </c>
      <c r="B160" s="37">
        <v>8304.1</v>
      </c>
      <c r="C160" s="37">
        <v>4609.4</v>
      </c>
      <c r="D160" s="38"/>
      <c r="E160" s="38">
        <v>5.986</v>
      </c>
      <c r="F160" s="38">
        <v>5.986</v>
      </c>
      <c r="G160" s="39"/>
      <c r="H160" s="38">
        <v>-1.43</v>
      </c>
      <c r="I160" s="15"/>
    </row>
    <row r="161" spans="1:9" ht="14.25">
      <c r="A161" s="15" t="s">
        <v>203</v>
      </c>
      <c r="B161" s="37">
        <v>8378.1</v>
      </c>
      <c r="C161" s="37">
        <v>4672.5</v>
      </c>
      <c r="D161" s="38"/>
      <c r="E161" s="38">
        <v>5.973</v>
      </c>
      <c r="F161" s="38">
        <v>5.973</v>
      </c>
      <c r="G161" s="39"/>
      <c r="H161" s="38">
        <v>-1.366</v>
      </c>
      <c r="I161" s="15"/>
    </row>
    <row r="162" spans="1:9" ht="14.25">
      <c r="A162" s="15" t="s">
        <v>204</v>
      </c>
      <c r="B162" s="37">
        <v>8451.8</v>
      </c>
      <c r="C162" s="37">
        <v>4741.6</v>
      </c>
      <c r="D162" s="38"/>
      <c r="E162" s="38">
        <v>5.961</v>
      </c>
      <c r="F162" s="38">
        <v>5.961</v>
      </c>
      <c r="G162" s="39"/>
      <c r="H162" s="38">
        <v>-1.701</v>
      </c>
      <c r="I162" s="15"/>
    </row>
    <row r="163" spans="1:9" ht="14.25">
      <c r="A163" s="15" t="s">
        <v>205</v>
      </c>
      <c r="B163" s="37">
        <v>8525.1</v>
      </c>
      <c r="C163" s="37">
        <v>4810.4</v>
      </c>
      <c r="D163" s="38"/>
      <c r="E163" s="38">
        <v>5.947</v>
      </c>
      <c r="F163" s="38">
        <v>5.947</v>
      </c>
      <c r="G163" s="39"/>
      <c r="H163" s="38">
        <v>-1.82</v>
      </c>
      <c r="I163" s="15"/>
    </row>
    <row r="164" spans="1:9" ht="14.25">
      <c r="A164" s="15" t="s">
        <v>206</v>
      </c>
      <c r="B164" s="37">
        <v>8598</v>
      </c>
      <c r="C164" s="37">
        <v>4884.5</v>
      </c>
      <c r="D164" s="38"/>
      <c r="E164" s="38">
        <v>5.933</v>
      </c>
      <c r="F164" s="38">
        <v>5.933</v>
      </c>
      <c r="G164" s="39"/>
      <c r="H164" s="38">
        <v>-1.602</v>
      </c>
      <c r="I164" s="15"/>
    </row>
    <row r="165" spans="1:9" ht="14.25">
      <c r="A165" s="15" t="s">
        <v>207</v>
      </c>
      <c r="B165" s="37">
        <v>8670.7</v>
      </c>
      <c r="C165" s="37">
        <v>4963.8</v>
      </c>
      <c r="D165" s="38"/>
      <c r="E165" s="38">
        <v>5.917</v>
      </c>
      <c r="F165" s="38">
        <v>5.917</v>
      </c>
      <c r="G165" s="39"/>
      <c r="H165" s="38">
        <v>-1.581</v>
      </c>
      <c r="I165" s="15"/>
    </row>
    <row r="166" spans="1:9" ht="14.25">
      <c r="A166" s="15" t="s">
        <v>208</v>
      </c>
      <c r="B166" s="37">
        <v>8743.1</v>
      </c>
      <c r="C166" s="37">
        <v>5042.9</v>
      </c>
      <c r="D166" s="38"/>
      <c r="E166" s="38">
        <v>5.901</v>
      </c>
      <c r="F166" s="38">
        <v>5.901</v>
      </c>
      <c r="G166" s="39"/>
      <c r="H166" s="38">
        <v>-0.719</v>
      </c>
      <c r="I166" s="15"/>
    </row>
    <row r="167" spans="1:9" ht="14.25">
      <c r="A167" s="15" t="s">
        <v>209</v>
      </c>
      <c r="B167" s="37">
        <v>8815.4</v>
      </c>
      <c r="C167" s="37">
        <v>5123.9</v>
      </c>
      <c r="D167" s="38"/>
      <c r="E167" s="38">
        <v>5.885</v>
      </c>
      <c r="F167" s="38">
        <v>5.885</v>
      </c>
      <c r="G167" s="39"/>
      <c r="H167" s="38">
        <v>-1.025</v>
      </c>
      <c r="I167" s="15"/>
    </row>
    <row r="168" spans="1:9" ht="14.25">
      <c r="A168" s="15" t="s">
        <v>210</v>
      </c>
      <c r="B168" s="37">
        <v>8887.6</v>
      </c>
      <c r="C168" s="37">
        <v>5217.4</v>
      </c>
      <c r="D168" s="38"/>
      <c r="E168" s="38">
        <v>5.867</v>
      </c>
      <c r="F168" s="38">
        <v>5.867</v>
      </c>
      <c r="G168" s="39"/>
      <c r="H168" s="38">
        <v>-0.539</v>
      </c>
      <c r="I168" s="15"/>
    </row>
    <row r="169" spans="1:9" ht="14.25">
      <c r="A169" s="15" t="s">
        <v>211</v>
      </c>
      <c r="B169" s="37">
        <v>8959.5</v>
      </c>
      <c r="C169" s="37">
        <v>5324</v>
      </c>
      <c r="D169" s="38"/>
      <c r="E169" s="38">
        <v>5.849</v>
      </c>
      <c r="F169" s="38">
        <v>5.849</v>
      </c>
      <c r="G169" s="39"/>
      <c r="H169" s="38">
        <v>-0.76</v>
      </c>
      <c r="I169" s="15"/>
    </row>
    <row r="170" spans="1:9" ht="14.25">
      <c r="A170" s="15" t="s">
        <v>212</v>
      </c>
      <c r="B170" s="37">
        <v>9031.3</v>
      </c>
      <c r="C170" s="37">
        <v>5416</v>
      </c>
      <c r="D170" s="38"/>
      <c r="E170" s="38">
        <v>5.83</v>
      </c>
      <c r="F170" s="38">
        <v>5.83</v>
      </c>
      <c r="G170" s="39"/>
      <c r="H170" s="38">
        <v>-0.236</v>
      </c>
      <c r="I170" s="15"/>
    </row>
    <row r="171" spans="1:9" ht="14.25">
      <c r="A171" s="15" t="s">
        <v>213</v>
      </c>
      <c r="B171" s="37">
        <v>9102.7</v>
      </c>
      <c r="C171" s="37">
        <v>5511.4</v>
      </c>
      <c r="D171" s="38"/>
      <c r="E171" s="38">
        <v>5.811</v>
      </c>
      <c r="F171" s="38">
        <v>5.811</v>
      </c>
      <c r="G171" s="39"/>
      <c r="H171" s="38">
        <v>-0.013</v>
      </c>
      <c r="I171" s="15"/>
    </row>
    <row r="172" spans="1:9" ht="14.25">
      <c r="A172" s="15" t="s">
        <v>214</v>
      </c>
      <c r="B172" s="37">
        <v>9174.5</v>
      </c>
      <c r="C172" s="37">
        <v>5615</v>
      </c>
      <c r="D172" s="38"/>
      <c r="E172" s="38">
        <v>5.791</v>
      </c>
      <c r="F172" s="38">
        <v>5.791</v>
      </c>
      <c r="G172" s="39"/>
      <c r="H172" s="38">
        <v>-0.038</v>
      </c>
      <c r="I172" s="15"/>
    </row>
    <row r="173" spans="1:9" ht="14.25">
      <c r="A173" s="15" t="s">
        <v>215</v>
      </c>
      <c r="B173" s="37">
        <v>9245.7</v>
      </c>
      <c r="C173" s="37">
        <v>5700.5</v>
      </c>
      <c r="D173" s="38"/>
      <c r="E173" s="38">
        <v>5.772</v>
      </c>
      <c r="F173" s="38">
        <v>5.772</v>
      </c>
      <c r="G173" s="39"/>
      <c r="H173" s="38">
        <v>-0.073</v>
      </c>
      <c r="I173" s="15"/>
    </row>
    <row r="174" spans="1:9" ht="14.25">
      <c r="A174" s="15" t="s">
        <v>216</v>
      </c>
      <c r="B174" s="37">
        <v>9316</v>
      </c>
      <c r="C174" s="37">
        <v>5783.1</v>
      </c>
      <c r="D174" s="38"/>
      <c r="E174" s="38">
        <v>5.752</v>
      </c>
      <c r="F174" s="38">
        <v>5.752</v>
      </c>
      <c r="G174" s="39"/>
      <c r="H174" s="38">
        <v>-0.632</v>
      </c>
      <c r="I174" s="15"/>
    </row>
    <row r="175" spans="1:9" ht="14.25">
      <c r="A175" s="15" t="s">
        <v>217</v>
      </c>
      <c r="B175" s="37">
        <v>9385.1</v>
      </c>
      <c r="C175" s="37">
        <v>5889.4</v>
      </c>
      <c r="D175" s="38"/>
      <c r="E175" s="38">
        <v>5.732</v>
      </c>
      <c r="F175" s="38">
        <v>5.732</v>
      </c>
      <c r="G175" s="39"/>
      <c r="H175" s="38">
        <v>-0.285</v>
      </c>
      <c r="I175" s="15"/>
    </row>
    <row r="176" spans="1:9" ht="14.25">
      <c r="A176" s="15" t="s">
        <v>218</v>
      </c>
      <c r="B176" s="37">
        <v>9452.5</v>
      </c>
      <c r="C176" s="37">
        <v>5998.1</v>
      </c>
      <c r="D176" s="38"/>
      <c r="E176" s="38">
        <v>5.713</v>
      </c>
      <c r="F176" s="38">
        <v>5.713</v>
      </c>
      <c r="G176" s="39"/>
      <c r="H176" s="38">
        <v>-0.636</v>
      </c>
      <c r="I176" s="15"/>
    </row>
    <row r="177" spans="1:9" ht="14.25">
      <c r="A177" s="15" t="s">
        <v>219</v>
      </c>
      <c r="B177" s="37">
        <v>9518.4</v>
      </c>
      <c r="C177" s="37">
        <v>6092.2</v>
      </c>
      <c r="D177" s="38"/>
      <c r="E177" s="38">
        <v>5.693</v>
      </c>
      <c r="F177" s="38">
        <v>5.693</v>
      </c>
      <c r="G177" s="39"/>
      <c r="H177" s="38">
        <v>-1.26</v>
      </c>
      <c r="I177" s="15"/>
    </row>
    <row r="178" spans="1:9" ht="14.25">
      <c r="A178" s="15" t="s">
        <v>220</v>
      </c>
      <c r="B178" s="37">
        <v>9582.9</v>
      </c>
      <c r="C178" s="37">
        <v>6180.3</v>
      </c>
      <c r="D178" s="38"/>
      <c r="E178" s="38">
        <v>5.674</v>
      </c>
      <c r="F178" s="38">
        <v>5.674</v>
      </c>
      <c r="G178" s="39"/>
      <c r="H178" s="38">
        <v>-2.817</v>
      </c>
      <c r="I178" s="15"/>
    </row>
    <row r="179" spans="1:9" ht="14.25">
      <c r="A179" s="15" t="s">
        <v>221</v>
      </c>
      <c r="B179" s="37">
        <v>9645.2</v>
      </c>
      <c r="C179" s="37">
        <v>6281</v>
      </c>
      <c r="D179" s="38"/>
      <c r="E179" s="38">
        <v>5.656</v>
      </c>
      <c r="F179" s="38">
        <v>5.656</v>
      </c>
      <c r="G179" s="39"/>
      <c r="H179" s="38">
        <v>-3.896</v>
      </c>
      <c r="I179" s="15"/>
    </row>
    <row r="180" spans="1:9" ht="14.25">
      <c r="A180" s="15" t="s">
        <v>222</v>
      </c>
      <c r="B180" s="37">
        <v>9705.5</v>
      </c>
      <c r="C180" s="37">
        <v>6365.7</v>
      </c>
      <c r="D180" s="38"/>
      <c r="E180" s="38">
        <v>5.637</v>
      </c>
      <c r="F180" s="38">
        <v>5.637</v>
      </c>
      <c r="G180" s="39"/>
      <c r="H180" s="38">
        <v>-3.749</v>
      </c>
      <c r="I180" s="15"/>
    </row>
    <row r="181" spans="1:9" ht="14.25">
      <c r="A181" s="15" t="s">
        <v>223</v>
      </c>
      <c r="B181" s="37">
        <v>9764.7</v>
      </c>
      <c r="C181" s="37">
        <v>6453.7</v>
      </c>
      <c r="D181" s="38"/>
      <c r="E181" s="38">
        <v>5.619</v>
      </c>
      <c r="F181" s="38">
        <v>5.619</v>
      </c>
      <c r="G181" s="39"/>
      <c r="H181" s="38">
        <v>-3.849</v>
      </c>
      <c r="I181" s="15"/>
    </row>
    <row r="182" spans="1:9" ht="14.25">
      <c r="A182" s="15" t="s">
        <v>224</v>
      </c>
      <c r="B182" s="37">
        <v>9823.3</v>
      </c>
      <c r="C182" s="37">
        <v>6530.1</v>
      </c>
      <c r="D182" s="38"/>
      <c r="E182" s="38">
        <v>5.602</v>
      </c>
      <c r="F182" s="38">
        <v>5.602</v>
      </c>
      <c r="G182" s="39"/>
      <c r="H182" s="38">
        <v>-4.089</v>
      </c>
      <c r="I182" s="15"/>
    </row>
    <row r="183" spans="1:9" ht="14.25">
      <c r="A183" s="15" t="s">
        <v>225</v>
      </c>
      <c r="B183" s="37">
        <v>9881.9</v>
      </c>
      <c r="C183" s="37">
        <v>6595.5</v>
      </c>
      <c r="D183" s="38"/>
      <c r="E183" s="38">
        <v>5.585</v>
      </c>
      <c r="F183" s="38">
        <v>5.585</v>
      </c>
      <c r="G183" s="39"/>
      <c r="H183" s="38">
        <v>-3.517</v>
      </c>
      <c r="I183" s="15"/>
    </row>
    <row r="184" spans="1:9" ht="14.25">
      <c r="A184" s="15" t="s">
        <v>226</v>
      </c>
      <c r="B184" s="37">
        <v>9940.4</v>
      </c>
      <c r="C184" s="37">
        <v>6674.1</v>
      </c>
      <c r="D184" s="38"/>
      <c r="E184" s="38">
        <v>5.569</v>
      </c>
      <c r="F184" s="38">
        <v>5.569</v>
      </c>
      <c r="G184" s="39"/>
      <c r="H184" s="38">
        <v>-3.045</v>
      </c>
      <c r="I184" s="15"/>
    </row>
    <row r="185" spans="1:9" ht="14.25">
      <c r="A185" s="15" t="s">
        <v>227</v>
      </c>
      <c r="B185" s="37">
        <v>9999.2</v>
      </c>
      <c r="C185" s="37">
        <v>6745.7</v>
      </c>
      <c r="D185" s="38"/>
      <c r="E185" s="38">
        <v>5.553</v>
      </c>
      <c r="F185" s="38">
        <v>5.553</v>
      </c>
      <c r="G185" s="39"/>
      <c r="H185" s="38">
        <v>-2.662</v>
      </c>
      <c r="I185" s="15"/>
    </row>
    <row r="186" spans="1:9" ht="14.25">
      <c r="A186" s="15" t="s">
        <v>228</v>
      </c>
      <c r="B186" s="37">
        <v>10058.5</v>
      </c>
      <c r="C186" s="37">
        <v>6833.4</v>
      </c>
      <c r="D186" s="38"/>
      <c r="E186" s="38">
        <v>5.537</v>
      </c>
      <c r="F186" s="38">
        <v>5.537</v>
      </c>
      <c r="G186" s="39"/>
      <c r="H186" s="38">
        <v>-2.226</v>
      </c>
      <c r="I186" s="15"/>
    </row>
    <row r="187" spans="1:9" ht="14.25">
      <c r="A187" s="15" t="s">
        <v>229</v>
      </c>
      <c r="B187" s="37">
        <v>10119.2</v>
      </c>
      <c r="C187" s="37">
        <v>6915.6</v>
      </c>
      <c r="D187" s="38"/>
      <c r="E187" s="38">
        <v>5.522</v>
      </c>
      <c r="F187" s="38">
        <v>5.522</v>
      </c>
      <c r="G187" s="39"/>
      <c r="H187" s="38">
        <v>-2.65</v>
      </c>
      <c r="I187" s="15"/>
    </row>
    <row r="188" spans="1:9" ht="14.25">
      <c r="A188" s="15" t="s">
        <v>230</v>
      </c>
      <c r="B188" s="37">
        <v>10181.1</v>
      </c>
      <c r="C188" s="37">
        <v>6998.9</v>
      </c>
      <c r="D188" s="38"/>
      <c r="E188" s="38">
        <v>5.507</v>
      </c>
      <c r="F188" s="38">
        <v>5.507</v>
      </c>
      <c r="G188" s="39"/>
      <c r="H188" s="38">
        <v>-2.679</v>
      </c>
      <c r="I188" s="15"/>
    </row>
    <row r="189" spans="1:9" ht="14.25">
      <c r="A189" s="15" t="s">
        <v>231</v>
      </c>
      <c r="B189" s="37">
        <v>10243.9</v>
      </c>
      <c r="C189" s="37">
        <v>7077.4</v>
      </c>
      <c r="D189" s="38"/>
      <c r="E189" s="38">
        <v>5.493</v>
      </c>
      <c r="F189" s="38">
        <v>5.493</v>
      </c>
      <c r="G189" s="39"/>
      <c r="H189" s="38">
        <v>-2.814</v>
      </c>
      <c r="I189" s="15"/>
    </row>
    <row r="190" spans="1:9" ht="14.25">
      <c r="A190" s="15" t="s">
        <v>232</v>
      </c>
      <c r="B190" s="37">
        <v>10307.4</v>
      </c>
      <c r="C190" s="37">
        <v>7163.2</v>
      </c>
      <c r="D190" s="38"/>
      <c r="E190" s="38">
        <v>5.48</v>
      </c>
      <c r="F190" s="38">
        <v>5.48</v>
      </c>
      <c r="G190" s="39"/>
      <c r="H190" s="38">
        <v>-2.099</v>
      </c>
      <c r="I190" s="15"/>
    </row>
    <row r="191" spans="1:9" ht="14.25">
      <c r="A191" s="15" t="s">
        <v>233</v>
      </c>
      <c r="B191" s="37">
        <v>10371.9</v>
      </c>
      <c r="C191" s="37">
        <v>7244.9</v>
      </c>
      <c r="D191" s="38"/>
      <c r="E191" s="38">
        <v>5.467</v>
      </c>
      <c r="F191" s="38">
        <v>5.467</v>
      </c>
      <c r="G191" s="39"/>
      <c r="H191" s="38">
        <v>-1.763</v>
      </c>
      <c r="I191" s="15"/>
    </row>
    <row r="192" spans="1:9" ht="14.25">
      <c r="A192" s="15" t="s">
        <v>234</v>
      </c>
      <c r="B192" s="37">
        <v>10436.8</v>
      </c>
      <c r="C192" s="37">
        <v>7325</v>
      </c>
      <c r="D192" s="38"/>
      <c r="E192" s="38">
        <v>5.454</v>
      </c>
      <c r="F192" s="38">
        <v>5.454</v>
      </c>
      <c r="G192" s="39"/>
      <c r="H192" s="38">
        <v>-1.051</v>
      </c>
      <c r="I192" s="15"/>
    </row>
    <row r="193" spans="1:9" ht="14.25">
      <c r="A193" s="15" t="s">
        <v>235</v>
      </c>
      <c r="B193" s="37">
        <v>10502.4</v>
      </c>
      <c r="C193" s="37">
        <v>7410.3</v>
      </c>
      <c r="D193" s="38"/>
      <c r="E193" s="38">
        <v>5.442</v>
      </c>
      <c r="F193" s="38">
        <v>5.442</v>
      </c>
      <c r="G193" s="39"/>
      <c r="H193" s="38">
        <v>-1.094</v>
      </c>
      <c r="I193" s="15"/>
    </row>
    <row r="194" spans="1:9" ht="14.25">
      <c r="A194" s="15" t="s">
        <v>236</v>
      </c>
      <c r="B194" s="37">
        <v>10568.8</v>
      </c>
      <c r="C194" s="37">
        <v>7498.8</v>
      </c>
      <c r="D194" s="38"/>
      <c r="E194" s="38">
        <v>5.431</v>
      </c>
      <c r="F194" s="38">
        <v>5.431</v>
      </c>
      <c r="G194" s="39"/>
      <c r="H194" s="38">
        <v>-0.59</v>
      </c>
      <c r="I194" s="15"/>
    </row>
    <row r="195" spans="1:9" ht="14.25">
      <c r="A195" s="15" t="s">
        <v>237</v>
      </c>
      <c r="B195" s="37">
        <v>10635.8</v>
      </c>
      <c r="C195" s="37">
        <v>7589.3</v>
      </c>
      <c r="D195" s="38"/>
      <c r="E195" s="38">
        <v>5.42</v>
      </c>
      <c r="F195" s="38">
        <v>5.42</v>
      </c>
      <c r="G195" s="39"/>
      <c r="H195" s="38">
        <v>-0.866</v>
      </c>
      <c r="I195" s="15"/>
    </row>
    <row r="196" spans="1:9" ht="14.25">
      <c r="A196" s="15" t="s">
        <v>238</v>
      </c>
      <c r="B196" s="37">
        <v>10702.2</v>
      </c>
      <c r="C196" s="37">
        <v>7674.1</v>
      </c>
      <c r="D196" s="38"/>
      <c r="E196" s="38">
        <v>5.409</v>
      </c>
      <c r="F196" s="38">
        <v>5.409</v>
      </c>
      <c r="G196" s="39"/>
      <c r="H196" s="38">
        <v>-1.187</v>
      </c>
      <c r="I196" s="15"/>
    </row>
    <row r="197" spans="1:9" ht="14.25">
      <c r="A197" s="15" t="s">
        <v>239</v>
      </c>
      <c r="B197" s="37">
        <v>10770.3</v>
      </c>
      <c r="C197" s="37">
        <v>7757.6</v>
      </c>
      <c r="D197" s="38"/>
      <c r="E197" s="38">
        <v>5.399</v>
      </c>
      <c r="F197" s="38">
        <v>5.399</v>
      </c>
      <c r="G197" s="39"/>
      <c r="H197" s="38">
        <v>-0.977</v>
      </c>
      <c r="I197" s="15"/>
    </row>
    <row r="198" spans="1:9" ht="14.25">
      <c r="A198" s="15" t="s">
        <v>240</v>
      </c>
      <c r="B198" s="37">
        <v>10841</v>
      </c>
      <c r="C198" s="37">
        <v>7845.3</v>
      </c>
      <c r="D198" s="38"/>
      <c r="E198" s="38">
        <v>5.389</v>
      </c>
      <c r="F198" s="38">
        <v>5.389</v>
      </c>
      <c r="G198" s="39"/>
      <c r="H198" s="38">
        <v>-0.955</v>
      </c>
      <c r="I198" s="15"/>
    </row>
    <row r="199" spans="1:9" ht="14.25">
      <c r="A199" s="15" t="s">
        <v>241</v>
      </c>
      <c r="B199" s="37">
        <v>10915.4</v>
      </c>
      <c r="C199" s="37">
        <v>7935.5</v>
      </c>
      <c r="D199" s="38"/>
      <c r="E199" s="38">
        <v>5.379</v>
      </c>
      <c r="F199" s="38">
        <v>5.379</v>
      </c>
      <c r="G199" s="39"/>
      <c r="H199" s="38">
        <v>-0.893</v>
      </c>
      <c r="I199" s="15"/>
    </row>
    <row r="200" spans="1:9" ht="14.25">
      <c r="A200" s="15" t="s">
        <v>242</v>
      </c>
      <c r="B200" s="37">
        <v>10994</v>
      </c>
      <c r="C200" s="37">
        <v>8025.3</v>
      </c>
      <c r="D200" s="38"/>
      <c r="E200" s="38">
        <v>5.369</v>
      </c>
      <c r="F200" s="38">
        <v>5.369</v>
      </c>
      <c r="G200" s="39"/>
      <c r="H200" s="38">
        <v>0.039</v>
      </c>
      <c r="I200" s="15"/>
    </row>
    <row r="201" spans="1:9" ht="14.25">
      <c r="A201" s="15" t="s">
        <v>243</v>
      </c>
      <c r="B201" s="37">
        <v>11077</v>
      </c>
      <c r="C201" s="37">
        <v>8125.2</v>
      </c>
      <c r="D201" s="38"/>
      <c r="E201" s="38">
        <v>5.36</v>
      </c>
      <c r="F201" s="38">
        <v>5.36</v>
      </c>
      <c r="G201" s="39"/>
      <c r="H201" s="38">
        <v>0.18</v>
      </c>
      <c r="I201" s="15"/>
    </row>
    <row r="202" spans="1:9" ht="14.25">
      <c r="A202" s="15" t="s">
        <v>244</v>
      </c>
      <c r="B202" s="37">
        <v>11165.2</v>
      </c>
      <c r="C202" s="37">
        <v>8224.5</v>
      </c>
      <c r="D202" s="38"/>
      <c r="E202" s="38">
        <v>5.35</v>
      </c>
      <c r="F202" s="38">
        <v>5.35</v>
      </c>
      <c r="G202" s="39"/>
      <c r="H202" s="38">
        <v>0.42</v>
      </c>
      <c r="I202" s="15"/>
    </row>
    <row r="203" spans="1:9" ht="14.25">
      <c r="A203" s="15" t="s">
        <v>245</v>
      </c>
      <c r="B203" s="37">
        <v>11260.7</v>
      </c>
      <c r="C203" s="37">
        <v>8332</v>
      </c>
      <c r="D203" s="38"/>
      <c r="E203" s="38">
        <v>5.341</v>
      </c>
      <c r="F203" s="38">
        <v>5.341</v>
      </c>
      <c r="G203" s="39"/>
      <c r="H203" s="38">
        <v>0.211</v>
      </c>
      <c r="I203" s="15"/>
    </row>
    <row r="204" spans="1:9" ht="14.25">
      <c r="A204" s="15" t="s">
        <v>246</v>
      </c>
      <c r="B204" s="37">
        <v>11363.1</v>
      </c>
      <c r="C204" s="37">
        <v>8449.7</v>
      </c>
      <c r="D204" s="38"/>
      <c r="E204" s="38">
        <v>5.332</v>
      </c>
      <c r="F204" s="38">
        <v>5.332</v>
      </c>
      <c r="G204" s="39"/>
      <c r="H204" s="38">
        <v>0.959</v>
      </c>
      <c r="I204" s="15"/>
    </row>
    <row r="205" spans="1:9" ht="14.25">
      <c r="A205" s="15" t="s">
        <v>247</v>
      </c>
      <c r="B205" s="37">
        <v>11470.5</v>
      </c>
      <c r="C205" s="37">
        <v>8554.8</v>
      </c>
      <c r="D205" s="38"/>
      <c r="E205" s="38">
        <v>5.323</v>
      </c>
      <c r="F205" s="38">
        <v>5.323</v>
      </c>
      <c r="G205" s="39"/>
      <c r="H205" s="38">
        <v>1.264</v>
      </c>
      <c r="I205" s="15"/>
    </row>
    <row r="206" spans="1:9" ht="14.25">
      <c r="A206" s="15" t="s">
        <v>248</v>
      </c>
      <c r="B206" s="37">
        <v>11582.6</v>
      </c>
      <c r="C206" s="37">
        <v>8669.3</v>
      </c>
      <c r="D206" s="38"/>
      <c r="E206" s="38">
        <v>5.313</v>
      </c>
      <c r="F206" s="38">
        <v>5.313</v>
      </c>
      <c r="G206" s="39"/>
      <c r="H206" s="38">
        <v>1.146</v>
      </c>
      <c r="I206" s="15"/>
    </row>
    <row r="207" spans="1:9" ht="14.25">
      <c r="A207" s="15" t="s">
        <v>249</v>
      </c>
      <c r="B207" s="37">
        <v>11698.7</v>
      </c>
      <c r="C207" s="37">
        <v>8765.1</v>
      </c>
      <c r="D207" s="38"/>
      <c r="E207" s="38">
        <v>5.304</v>
      </c>
      <c r="F207" s="38">
        <v>5.304</v>
      </c>
      <c r="G207" s="39"/>
      <c r="H207" s="38">
        <v>1.144</v>
      </c>
      <c r="I207" s="15"/>
    </row>
    <row r="208" spans="1:9" ht="14.25">
      <c r="A208" s="15" t="s">
        <v>250</v>
      </c>
      <c r="B208" s="37">
        <v>11818.5</v>
      </c>
      <c r="C208" s="37">
        <v>8877.9</v>
      </c>
      <c r="D208" s="38"/>
      <c r="E208" s="38">
        <v>5.294</v>
      </c>
      <c r="F208" s="38">
        <v>5.294</v>
      </c>
      <c r="G208" s="39"/>
      <c r="H208" s="38">
        <v>1.045</v>
      </c>
      <c r="I208" s="15"/>
    </row>
    <row r="209" spans="1:9" ht="14.25">
      <c r="A209" s="15" t="s">
        <v>251</v>
      </c>
      <c r="B209" s="37">
        <v>11941.5</v>
      </c>
      <c r="C209" s="37">
        <v>9005.1</v>
      </c>
      <c r="D209" s="38"/>
      <c r="E209" s="38">
        <v>5.285</v>
      </c>
      <c r="F209" s="38">
        <v>5.285</v>
      </c>
      <c r="G209" s="39"/>
      <c r="H209" s="38">
        <v>1.257</v>
      </c>
      <c r="I209" s="15"/>
    </row>
    <row r="210" spans="1:9" ht="14.25">
      <c r="A210" s="15" t="s">
        <v>252</v>
      </c>
      <c r="B210" s="37">
        <v>12067.1</v>
      </c>
      <c r="C210" s="37">
        <v>9124.3</v>
      </c>
      <c r="D210" s="38"/>
      <c r="E210" s="38">
        <v>5.275</v>
      </c>
      <c r="F210" s="38">
        <v>5.275</v>
      </c>
      <c r="G210" s="39"/>
      <c r="H210" s="38">
        <v>1.822</v>
      </c>
      <c r="I210" s="15"/>
    </row>
    <row r="211" spans="1:9" ht="14.25">
      <c r="A211" s="15" t="s">
        <v>253</v>
      </c>
      <c r="B211" s="37">
        <v>12193.7</v>
      </c>
      <c r="C211" s="37">
        <v>9250</v>
      </c>
      <c r="D211" s="38"/>
      <c r="E211" s="38">
        <v>5.265</v>
      </c>
      <c r="F211" s="38">
        <v>5.265</v>
      </c>
      <c r="G211" s="39"/>
      <c r="H211" s="38">
        <v>1.718</v>
      </c>
      <c r="I211" s="15"/>
    </row>
    <row r="212" spans="1:9" ht="14.25">
      <c r="A212" s="15" t="s">
        <v>254</v>
      </c>
      <c r="B212" s="37">
        <v>12324</v>
      </c>
      <c r="C212" s="37">
        <v>9389.7</v>
      </c>
      <c r="D212" s="38"/>
      <c r="E212" s="38">
        <v>5.255</v>
      </c>
      <c r="F212" s="38">
        <v>5.255</v>
      </c>
      <c r="G212" s="39"/>
      <c r="H212" s="38">
        <v>1.417</v>
      </c>
      <c r="I212" s="15"/>
    </row>
    <row r="213" spans="1:9" ht="14.25">
      <c r="A213" s="15" t="s">
        <v>255</v>
      </c>
      <c r="B213" s="37">
        <v>12455.8</v>
      </c>
      <c r="C213" s="37">
        <v>9525.2</v>
      </c>
      <c r="D213" s="38"/>
      <c r="E213" s="38">
        <v>5.245</v>
      </c>
      <c r="F213" s="38">
        <v>5.245</v>
      </c>
      <c r="G213" s="39"/>
      <c r="H213" s="38">
        <v>1.659</v>
      </c>
      <c r="I213" s="15"/>
    </row>
    <row r="214" spans="1:9" ht="14.25">
      <c r="A214" s="15" t="s">
        <v>256</v>
      </c>
      <c r="B214" s="37">
        <v>12588.1</v>
      </c>
      <c r="C214" s="37">
        <v>9675.6</v>
      </c>
      <c r="D214" s="38"/>
      <c r="E214" s="38">
        <v>5.235</v>
      </c>
      <c r="F214" s="38">
        <v>5.235</v>
      </c>
      <c r="G214" s="39"/>
      <c r="H214" s="38">
        <v>2.299</v>
      </c>
      <c r="I214" s="15"/>
    </row>
    <row r="215" spans="1:9" ht="14.25">
      <c r="A215" s="15" t="s">
        <v>257</v>
      </c>
      <c r="B215" s="37">
        <v>12720.2</v>
      </c>
      <c r="C215" s="37">
        <v>9844.1</v>
      </c>
      <c r="D215" s="38"/>
      <c r="E215" s="38">
        <v>5.224</v>
      </c>
      <c r="F215" s="38">
        <v>5.224</v>
      </c>
      <c r="G215" s="39"/>
      <c r="H215" s="38">
        <v>1.603</v>
      </c>
      <c r="I215" s="15"/>
    </row>
    <row r="216" spans="1:9" ht="14.25">
      <c r="A216" s="15" t="s">
        <v>258</v>
      </c>
      <c r="B216" s="37">
        <v>12852.7</v>
      </c>
      <c r="C216" s="37">
        <v>10004.7</v>
      </c>
      <c r="D216" s="38"/>
      <c r="E216" s="38">
        <v>5.214</v>
      </c>
      <c r="F216" s="38">
        <v>5.214</v>
      </c>
      <c r="G216" s="39"/>
      <c r="H216" s="38">
        <v>2.396</v>
      </c>
      <c r="I216" s="15"/>
    </row>
    <row r="217" spans="1:9" ht="14.25">
      <c r="A217" s="15" t="s">
        <v>259</v>
      </c>
      <c r="B217" s="37">
        <v>12983.4</v>
      </c>
      <c r="C217" s="37">
        <v>10167.9</v>
      </c>
      <c r="D217" s="38"/>
      <c r="E217" s="38">
        <v>5.204</v>
      </c>
      <c r="F217" s="38">
        <v>5.204</v>
      </c>
      <c r="G217" s="39"/>
      <c r="H217" s="38">
        <v>1.502</v>
      </c>
      <c r="I217" s="15"/>
    </row>
    <row r="218" spans="1:9" ht="14.25">
      <c r="A218" s="15" t="s">
        <v>260</v>
      </c>
      <c r="B218" s="37">
        <v>13111</v>
      </c>
      <c r="C218" s="37">
        <v>10322.2</v>
      </c>
      <c r="D218" s="38"/>
      <c r="E218" s="38">
        <v>5.193</v>
      </c>
      <c r="F218" s="38">
        <v>5.193</v>
      </c>
      <c r="G218" s="39"/>
      <c r="H218" s="38">
        <v>1.14</v>
      </c>
      <c r="I218" s="15"/>
    </row>
    <row r="219" spans="1:9" ht="14.25">
      <c r="A219" s="15" t="s">
        <v>261</v>
      </c>
      <c r="B219" s="37">
        <v>13232.8</v>
      </c>
      <c r="C219" s="37">
        <v>10484.6</v>
      </c>
      <c r="D219" s="38"/>
      <c r="E219" s="38">
        <v>5.183</v>
      </c>
      <c r="F219" s="38">
        <v>5.183</v>
      </c>
      <c r="G219" s="39"/>
      <c r="H219" s="38">
        <v>-0.076</v>
      </c>
      <c r="I219" s="15"/>
    </row>
    <row r="220" spans="1:9" ht="14.25">
      <c r="A220" s="15" t="s">
        <v>262</v>
      </c>
      <c r="B220" s="37">
        <v>13348.5</v>
      </c>
      <c r="C220" s="37">
        <v>10646.8</v>
      </c>
      <c r="D220" s="38"/>
      <c r="E220" s="38">
        <v>5.172</v>
      </c>
      <c r="F220" s="38">
        <v>5.172</v>
      </c>
      <c r="G220" s="39"/>
      <c r="H220" s="38">
        <v>-0.363</v>
      </c>
      <c r="I220" s="15"/>
    </row>
    <row r="221" spans="1:9" ht="14.25">
      <c r="A221" s="15" t="s">
        <v>263</v>
      </c>
      <c r="B221" s="37">
        <v>13459.8</v>
      </c>
      <c r="C221" s="37">
        <v>10769.2</v>
      </c>
      <c r="D221" s="38"/>
      <c r="E221" s="38">
        <v>5.161</v>
      </c>
      <c r="F221" s="38">
        <v>5.161</v>
      </c>
      <c r="G221" s="39"/>
      <c r="H221" s="38">
        <v>-1.597</v>
      </c>
      <c r="I221" s="15"/>
    </row>
    <row r="222" spans="1:9" ht="14.25">
      <c r="A222" s="15" t="s">
        <v>264</v>
      </c>
      <c r="B222" s="37">
        <v>13566.7</v>
      </c>
      <c r="C222" s="37">
        <v>10891.9</v>
      </c>
      <c r="D222" s="38"/>
      <c r="E222" s="38">
        <v>5.151</v>
      </c>
      <c r="F222" s="38">
        <v>5.151</v>
      </c>
      <c r="G222" s="39"/>
      <c r="H222" s="38">
        <v>-2.106</v>
      </c>
      <c r="I222" s="15"/>
    </row>
    <row r="223" spans="1:9" ht="14.25">
      <c r="A223" s="15" t="s">
        <v>265</v>
      </c>
      <c r="B223" s="37">
        <v>13668.3</v>
      </c>
      <c r="C223" s="37">
        <v>11003.4</v>
      </c>
      <c r="D223" s="38"/>
      <c r="E223" s="38">
        <v>5.14</v>
      </c>
      <c r="F223" s="38">
        <v>5.14</v>
      </c>
      <c r="G223" s="39"/>
      <c r="H223" s="38">
        <v>-1.984</v>
      </c>
      <c r="I223" s="15"/>
    </row>
    <row r="224" spans="1:9" ht="14.25">
      <c r="A224" s="15" t="s">
        <v>266</v>
      </c>
      <c r="B224" s="37">
        <v>13765.5</v>
      </c>
      <c r="C224" s="37">
        <v>11126.9</v>
      </c>
      <c r="D224" s="38"/>
      <c r="E224" s="38">
        <v>5.129</v>
      </c>
      <c r="F224" s="38">
        <v>5.129</v>
      </c>
      <c r="G224" s="39"/>
      <c r="H224" s="38">
        <v>-2.086</v>
      </c>
      <c r="I224" s="15"/>
    </row>
    <row r="225" spans="1:9" ht="14.25">
      <c r="A225" s="15" t="s">
        <v>267</v>
      </c>
      <c r="B225" s="37">
        <v>13860</v>
      </c>
      <c r="C225" s="37">
        <v>11251.1</v>
      </c>
      <c r="D225" s="38"/>
      <c r="E225" s="38">
        <v>5.119</v>
      </c>
      <c r="F225" s="38">
        <v>5.119</v>
      </c>
      <c r="G225" s="39"/>
      <c r="H225" s="38">
        <v>-2.322</v>
      </c>
      <c r="I225" s="15"/>
    </row>
    <row r="226" spans="1:9" ht="14.25">
      <c r="A226" s="15" t="s">
        <v>268</v>
      </c>
      <c r="B226" s="37">
        <v>13952.6</v>
      </c>
      <c r="C226" s="37">
        <v>11391.4</v>
      </c>
      <c r="D226" s="38"/>
      <c r="E226" s="38">
        <v>5.108</v>
      </c>
      <c r="F226" s="38">
        <v>5.108</v>
      </c>
      <c r="G226" s="39"/>
      <c r="H226" s="38">
        <v>-2.821</v>
      </c>
      <c r="I226" s="15"/>
    </row>
    <row r="227" spans="1:9" ht="14.25">
      <c r="A227" s="15" t="s">
        <v>269</v>
      </c>
      <c r="B227" s="37">
        <v>14045.9</v>
      </c>
      <c r="C227" s="37">
        <v>11524.2</v>
      </c>
      <c r="D227" s="38"/>
      <c r="E227" s="38">
        <v>5.097</v>
      </c>
      <c r="F227" s="38">
        <v>5.097</v>
      </c>
      <c r="G227" s="39"/>
      <c r="H227" s="38">
        <v>-2.93</v>
      </c>
      <c r="I227" s="15"/>
    </row>
    <row r="228" spans="1:9" ht="14.25">
      <c r="A228" s="15" t="s">
        <v>270</v>
      </c>
      <c r="B228" s="37">
        <v>14138</v>
      </c>
      <c r="C228" s="37">
        <v>11633.7</v>
      </c>
      <c r="D228" s="38"/>
      <c r="E228" s="38">
        <v>5.087</v>
      </c>
      <c r="F228" s="38">
        <v>5.087</v>
      </c>
      <c r="G228" s="39"/>
      <c r="H228" s="38">
        <v>-2.733</v>
      </c>
      <c r="I228" s="15"/>
    </row>
    <row r="229" spans="1:9" ht="14.25">
      <c r="A229" s="15" t="s">
        <v>271</v>
      </c>
      <c r="B229" s="37">
        <v>14230</v>
      </c>
      <c r="C229" s="37">
        <v>11773.7</v>
      </c>
      <c r="D229" s="38"/>
      <c r="E229" s="38">
        <v>5.077</v>
      </c>
      <c r="F229" s="38">
        <v>5.077</v>
      </c>
      <c r="G229" s="39"/>
      <c r="H229" s="38">
        <v>-1.721</v>
      </c>
      <c r="I229" s="15"/>
    </row>
    <row r="230" spans="1:9" ht="14.25">
      <c r="A230" s="15" t="s">
        <v>272</v>
      </c>
      <c r="B230" s="37">
        <v>14322.6</v>
      </c>
      <c r="C230" s="37">
        <v>11915.8</v>
      </c>
      <c r="D230" s="38"/>
      <c r="E230" s="38">
        <v>5.067</v>
      </c>
      <c r="F230" s="38">
        <v>5.067</v>
      </c>
      <c r="G230" s="39"/>
      <c r="H230" s="38">
        <v>-1.235</v>
      </c>
      <c r="I230" s="15"/>
    </row>
    <row r="231" spans="1:9" ht="14.25">
      <c r="A231" s="15" t="s">
        <v>273</v>
      </c>
      <c r="B231" s="37">
        <v>14416.9</v>
      </c>
      <c r="C231" s="37">
        <v>12084.8</v>
      </c>
      <c r="D231" s="38"/>
      <c r="E231" s="38">
        <v>5.057</v>
      </c>
      <c r="F231" s="38">
        <v>5.057</v>
      </c>
      <c r="G231" s="39"/>
      <c r="H231" s="38">
        <v>-1.357</v>
      </c>
      <c r="I231" s="15"/>
    </row>
    <row r="232" spans="1:9" ht="14.25">
      <c r="A232" s="15" t="s">
        <v>274</v>
      </c>
      <c r="B232" s="37">
        <v>14514.9</v>
      </c>
      <c r="C232" s="37">
        <v>12267.3</v>
      </c>
      <c r="D232" s="38"/>
      <c r="E232" s="38">
        <v>5.047</v>
      </c>
      <c r="F232" s="38">
        <v>5.047</v>
      </c>
      <c r="G232" s="39"/>
      <c r="H232" s="38">
        <v>-1.277</v>
      </c>
      <c r="I232" s="15"/>
    </row>
    <row r="233" spans="1:9" ht="14.25">
      <c r="A233" s="15" t="s">
        <v>275</v>
      </c>
      <c r="B233" s="37">
        <v>14613.4</v>
      </c>
      <c r="C233" s="37">
        <v>12430.2</v>
      </c>
      <c r="D233" s="38"/>
      <c r="E233" s="38">
        <v>5.038</v>
      </c>
      <c r="F233" s="38">
        <v>5.038</v>
      </c>
      <c r="G233" s="39"/>
      <c r="H233" s="38">
        <v>-1.015</v>
      </c>
      <c r="I233" s="15"/>
    </row>
    <row r="234" spans="1:9" ht="14.25">
      <c r="A234" s="15" t="s">
        <v>276</v>
      </c>
      <c r="B234" s="37">
        <v>14711.7</v>
      </c>
      <c r="C234" s="37">
        <v>12609.9</v>
      </c>
      <c r="D234" s="38"/>
      <c r="E234" s="38">
        <v>5.028</v>
      </c>
      <c r="F234" s="38">
        <v>5.028</v>
      </c>
      <c r="G234" s="39"/>
      <c r="H234" s="38">
        <v>-0.691</v>
      </c>
      <c r="I234" s="15"/>
    </row>
    <row r="235" spans="1:9" ht="14.25">
      <c r="A235" s="15" t="s">
        <v>277</v>
      </c>
      <c r="B235" s="37">
        <v>14809.5</v>
      </c>
      <c r="C235" s="37">
        <v>12790.6</v>
      </c>
      <c r="D235" s="38"/>
      <c r="E235" s="38">
        <v>5.02</v>
      </c>
      <c r="F235" s="38">
        <v>5.02</v>
      </c>
      <c r="G235" s="39"/>
      <c r="H235" s="38">
        <v>-0.255</v>
      </c>
      <c r="I235" s="15"/>
    </row>
    <row r="236" spans="1:9" ht="14.25">
      <c r="A236" s="15" t="s">
        <v>278</v>
      </c>
      <c r="B236" s="37">
        <v>14904.3</v>
      </c>
      <c r="C236" s="37">
        <v>12963.3</v>
      </c>
      <c r="D236" s="38"/>
      <c r="E236" s="38">
        <v>5.011</v>
      </c>
      <c r="F236" s="38">
        <v>5.011</v>
      </c>
      <c r="G236" s="39"/>
      <c r="H236" s="38">
        <v>-0.432</v>
      </c>
      <c r="I236" s="15"/>
    </row>
    <row r="237" spans="1:9" ht="14.25">
      <c r="A237" s="15" t="s">
        <v>279</v>
      </c>
      <c r="B237" s="37">
        <v>14996.5</v>
      </c>
      <c r="C237" s="37">
        <v>13166</v>
      </c>
      <c r="D237" s="38"/>
      <c r="E237" s="38">
        <v>5.003</v>
      </c>
      <c r="F237" s="38">
        <v>5.003</v>
      </c>
      <c r="G237" s="39"/>
      <c r="H237" s="38">
        <v>-0.162</v>
      </c>
      <c r="I237" s="15"/>
    </row>
    <row r="238" spans="1:9" ht="14.25">
      <c r="A238" s="15" t="s">
        <v>280</v>
      </c>
      <c r="B238" s="37">
        <v>15085.5</v>
      </c>
      <c r="C238" s="37">
        <v>13349</v>
      </c>
      <c r="D238" s="38"/>
      <c r="E238" s="38">
        <v>4.996</v>
      </c>
      <c r="F238" s="38">
        <v>4.996</v>
      </c>
      <c r="G238" s="39"/>
      <c r="H238" s="38">
        <v>-0.125</v>
      </c>
      <c r="I238" s="15"/>
    </row>
    <row r="239" spans="1:9" ht="14.25">
      <c r="A239" s="15" t="s">
        <v>281</v>
      </c>
      <c r="B239" s="37">
        <v>15168.4</v>
      </c>
      <c r="C239" s="37">
        <v>13515.2</v>
      </c>
      <c r="D239" s="38"/>
      <c r="E239" s="38">
        <v>4.989</v>
      </c>
      <c r="F239" s="38">
        <v>4.989</v>
      </c>
      <c r="G239" s="39"/>
      <c r="H239" s="38">
        <v>0.65</v>
      </c>
      <c r="I239" s="15"/>
    </row>
    <row r="240" spans="1:9" ht="14.25">
      <c r="A240" s="15" t="s">
        <v>282</v>
      </c>
      <c r="B240" s="37">
        <v>15246.9</v>
      </c>
      <c r="C240" s="37">
        <v>13698.6</v>
      </c>
      <c r="D240" s="38"/>
      <c r="E240" s="38">
        <v>4.987</v>
      </c>
      <c r="F240" s="38">
        <v>4.987</v>
      </c>
      <c r="G240" s="39"/>
      <c r="H240" s="38">
        <v>0.365</v>
      </c>
      <c r="I240" s="15"/>
    </row>
    <row r="241" spans="1:9" ht="14.25">
      <c r="A241" s="15" t="s">
        <v>283</v>
      </c>
      <c r="B241" s="37">
        <v>15322.8</v>
      </c>
      <c r="C241" s="37">
        <v>13867.9</v>
      </c>
      <c r="D241" s="38"/>
      <c r="E241" s="38">
        <v>4.981</v>
      </c>
      <c r="F241" s="38">
        <v>4.981</v>
      </c>
      <c r="G241" s="39"/>
      <c r="H241" s="38">
        <v>0.023</v>
      </c>
      <c r="I241" s="15"/>
    </row>
    <row r="242" spans="1:9" ht="14.25">
      <c r="A242" s="15" t="s">
        <v>284</v>
      </c>
      <c r="B242" s="37">
        <v>15396.9</v>
      </c>
      <c r="C242" s="37">
        <v>13987.3</v>
      </c>
      <c r="D242" s="38"/>
      <c r="E242" s="38">
        <v>4.968</v>
      </c>
      <c r="F242" s="38">
        <v>4.968</v>
      </c>
      <c r="G242" s="39"/>
      <c r="H242" s="38">
        <v>0.389</v>
      </c>
      <c r="I242" s="15"/>
    </row>
    <row r="243" spans="1:9" ht="14.25">
      <c r="A243" s="15" t="s">
        <v>285</v>
      </c>
      <c r="B243" s="37">
        <v>15470.9</v>
      </c>
      <c r="C243" s="37">
        <v>14198.8</v>
      </c>
      <c r="D243" s="38"/>
      <c r="E243" s="38">
        <v>4.95</v>
      </c>
      <c r="F243" s="38">
        <v>4.95</v>
      </c>
      <c r="G243" s="39"/>
      <c r="H243" s="38">
        <v>0.144</v>
      </c>
      <c r="I243" s="15"/>
    </row>
    <row r="244" spans="1:9" ht="14.25">
      <c r="A244" s="15" t="s">
        <v>286</v>
      </c>
      <c r="B244" s="37">
        <v>15545.5</v>
      </c>
      <c r="C244" s="37">
        <v>14354.6</v>
      </c>
      <c r="D244" s="38"/>
      <c r="E244" s="38">
        <v>4.934</v>
      </c>
      <c r="F244" s="38">
        <v>4.934</v>
      </c>
      <c r="G244" s="39"/>
      <c r="H244" s="38">
        <v>0.235</v>
      </c>
      <c r="I244" s="15"/>
    </row>
    <row r="245" spans="1:9" ht="14.25">
      <c r="A245" s="15" t="s">
        <v>287</v>
      </c>
      <c r="B245" s="37">
        <v>15619.2</v>
      </c>
      <c r="C245" s="37">
        <v>14482.9</v>
      </c>
      <c r="D245" s="38"/>
      <c r="E245" s="38">
        <v>4.919</v>
      </c>
      <c r="F245" s="38">
        <v>4.919</v>
      </c>
      <c r="G245" s="39"/>
      <c r="H245" s="38">
        <v>0.303</v>
      </c>
      <c r="I245" s="15"/>
    </row>
    <row r="246" spans="1:9" ht="14.25">
      <c r="A246" s="15" t="s">
        <v>288</v>
      </c>
      <c r="B246" s="37">
        <v>15692</v>
      </c>
      <c r="C246" s="37">
        <v>14617.1</v>
      </c>
      <c r="D246" s="38"/>
      <c r="E246" s="38">
        <v>4.903</v>
      </c>
      <c r="F246" s="38">
        <v>4.903</v>
      </c>
      <c r="G246" s="39"/>
      <c r="H246" s="38">
        <v>0.446</v>
      </c>
      <c r="I246" s="15"/>
    </row>
    <row r="247" spans="1:9" ht="14.25">
      <c r="A247" s="15" t="s">
        <v>289</v>
      </c>
      <c r="B247" s="37">
        <v>15764.5</v>
      </c>
      <c r="C247" s="37">
        <v>14750.7</v>
      </c>
      <c r="D247" s="38"/>
      <c r="E247" s="38">
        <v>4.89</v>
      </c>
      <c r="F247" s="38">
        <v>4.89</v>
      </c>
      <c r="G247" s="39"/>
      <c r="H247" s="38">
        <v>-0.59</v>
      </c>
      <c r="I247" s="15"/>
    </row>
    <row r="248" spans="1:9" ht="14.25">
      <c r="A248" s="15" t="s">
        <v>290</v>
      </c>
      <c r="B248" s="37">
        <v>15836.5</v>
      </c>
      <c r="C248" s="37">
        <v>14876</v>
      </c>
      <c r="D248" s="38"/>
      <c r="E248" s="38">
        <v>4.882</v>
      </c>
      <c r="F248" s="38">
        <v>4.936</v>
      </c>
      <c r="G248" s="39"/>
      <c r="H248" s="38">
        <v>-0.531</v>
      </c>
      <c r="I248" s="15"/>
    </row>
    <row r="249" spans="1:9" ht="14.25">
      <c r="A249" s="15" t="s">
        <v>291</v>
      </c>
      <c r="B249" s="37">
        <v>15905.9</v>
      </c>
      <c r="C249" s="37">
        <v>15055.6</v>
      </c>
      <c r="D249" s="38"/>
      <c r="E249" s="38">
        <v>4.873</v>
      </c>
      <c r="F249" s="38">
        <v>4.957</v>
      </c>
      <c r="G249" s="39"/>
      <c r="H249" s="38">
        <v>-1.502</v>
      </c>
      <c r="I249" s="15"/>
    </row>
    <row r="250" spans="1:9" ht="14.25">
      <c r="A250" s="15" t="s">
        <v>292</v>
      </c>
      <c r="B250" s="37">
        <v>15971.7</v>
      </c>
      <c r="C250" s="37">
        <v>15156.5</v>
      </c>
      <c r="D250" s="38"/>
      <c r="E250" s="38">
        <v>4.882</v>
      </c>
      <c r="F250" s="38">
        <v>5.073</v>
      </c>
      <c r="G250" s="39"/>
      <c r="H250" s="38">
        <v>-4.03</v>
      </c>
      <c r="I250" s="15"/>
    </row>
    <row r="251" spans="1:9" ht="14.25">
      <c r="A251" s="15" t="s">
        <v>293</v>
      </c>
      <c r="B251" s="37">
        <v>16031.6</v>
      </c>
      <c r="C251" s="37">
        <v>15223.5</v>
      </c>
      <c r="D251" s="38"/>
      <c r="E251" s="38">
        <v>4.896</v>
      </c>
      <c r="F251" s="38">
        <v>5.179</v>
      </c>
      <c r="G251" s="39"/>
      <c r="H251" s="38">
        <v>-5.462</v>
      </c>
      <c r="I251" s="15"/>
    </row>
    <row r="252" spans="1:9" ht="14.25">
      <c r="A252" s="15" t="s">
        <v>294</v>
      </c>
      <c r="B252" s="37">
        <v>16082.9</v>
      </c>
      <c r="C252" s="37">
        <v>15255.6</v>
      </c>
      <c r="D252" s="38"/>
      <c r="E252" s="38">
        <v>4.917</v>
      </c>
      <c r="F252" s="38">
        <v>5.247</v>
      </c>
      <c r="G252" s="39"/>
      <c r="H252" s="38">
        <v>-5.899</v>
      </c>
      <c r="I252" s="15"/>
    </row>
    <row r="253" spans="1:9" ht="14.25">
      <c r="A253" s="15" t="s">
        <v>295</v>
      </c>
      <c r="B253" s="37">
        <v>16130.1</v>
      </c>
      <c r="C253" s="37">
        <v>15309.4</v>
      </c>
      <c r="D253" s="38"/>
      <c r="E253" s="38">
        <v>4.947</v>
      </c>
      <c r="F253" s="38">
        <v>5.361</v>
      </c>
      <c r="G253" s="39"/>
      <c r="H253" s="38">
        <v>-5.833</v>
      </c>
      <c r="I253" s="15"/>
    </row>
    <row r="254" spans="1:9" ht="14.25">
      <c r="A254" s="15" t="s">
        <v>296</v>
      </c>
      <c r="B254" s="37">
        <v>16174.2</v>
      </c>
      <c r="C254" s="37">
        <v>15409</v>
      </c>
      <c r="D254" s="38"/>
      <c r="E254" s="38">
        <v>4.984</v>
      </c>
      <c r="F254" s="38">
        <v>5.476</v>
      </c>
      <c r="G254" s="39"/>
      <c r="H254" s="38">
        <v>-5.057</v>
      </c>
      <c r="I254" s="15"/>
    </row>
    <row r="255" spans="1:9" ht="14.25">
      <c r="A255" s="15" t="s">
        <v>297</v>
      </c>
      <c r="B255" s="37">
        <v>16214.8</v>
      </c>
      <c r="C255" s="37">
        <v>15483.7</v>
      </c>
      <c r="D255" s="38"/>
      <c r="E255" s="38">
        <v>5.008</v>
      </c>
      <c r="F255" s="38">
        <v>5.615</v>
      </c>
      <c r="G255" s="39"/>
      <c r="H255" s="38">
        <v>-4.932</v>
      </c>
      <c r="I255" s="15"/>
    </row>
    <row r="256" spans="1:9" ht="14.25">
      <c r="A256" s="15" t="s">
        <v>298</v>
      </c>
      <c r="B256" s="37">
        <v>16255.3</v>
      </c>
      <c r="C256" s="37">
        <v>15590.7</v>
      </c>
      <c r="D256" s="38"/>
      <c r="E256" s="38">
        <v>5.031</v>
      </c>
      <c r="F256" s="38">
        <v>5.655</v>
      </c>
      <c r="G256" s="39"/>
      <c r="H256" s="38">
        <v>-4.293</v>
      </c>
      <c r="I256" s="15"/>
    </row>
    <row r="257" spans="1:9" ht="14.25">
      <c r="A257" s="15" t="s">
        <v>299</v>
      </c>
      <c r="B257" s="37">
        <v>16296.2</v>
      </c>
      <c r="C257" s="37">
        <v>15685.2</v>
      </c>
      <c r="D257" s="38"/>
      <c r="E257" s="38">
        <v>5.051</v>
      </c>
      <c r="F257" s="38">
        <v>5.691</v>
      </c>
      <c r="G257" s="39"/>
      <c r="H257" s="38">
        <v>-3.83</v>
      </c>
      <c r="I257" s="15"/>
    </row>
    <row r="258" spans="1:9" ht="14.25">
      <c r="A258" s="15" t="s">
        <v>300</v>
      </c>
      <c r="B258" s="37">
        <v>16338.8</v>
      </c>
      <c r="C258" s="37">
        <v>15812.9</v>
      </c>
      <c r="D258" s="38"/>
      <c r="E258" s="38">
        <v>5.066</v>
      </c>
      <c r="F258" s="38">
        <v>5.733</v>
      </c>
      <c r="G258" s="39"/>
      <c r="H258" s="38">
        <v>-3.6</v>
      </c>
      <c r="I258" s="15"/>
    </row>
    <row r="259" spans="1:9" ht="14.25">
      <c r="A259" s="15" t="s">
        <v>301</v>
      </c>
      <c r="B259" s="37">
        <v>16388</v>
      </c>
      <c r="C259" s="37">
        <v>15941.6</v>
      </c>
      <c r="D259" s="38"/>
      <c r="E259" s="38">
        <v>5.075</v>
      </c>
      <c r="F259" s="38">
        <v>5.763</v>
      </c>
      <c r="G259" s="39"/>
      <c r="H259" s="38">
        <v>-4.12</v>
      </c>
      <c r="I259" s="15"/>
    </row>
    <row r="260" spans="1:9" ht="14.25">
      <c r="A260" s="15" t="s">
        <v>302</v>
      </c>
      <c r="B260" s="37">
        <v>16439.8</v>
      </c>
      <c r="C260" s="37">
        <v>16106.8</v>
      </c>
      <c r="D260" s="38"/>
      <c r="E260" s="38">
        <v>5.084</v>
      </c>
      <c r="F260" s="38">
        <v>5.783</v>
      </c>
      <c r="G260" s="39"/>
      <c r="H260" s="38">
        <v>-3.738</v>
      </c>
      <c r="I260" s="15"/>
    </row>
    <row r="261" spans="1:9" ht="14.25">
      <c r="A261" s="15" t="s">
        <v>303</v>
      </c>
      <c r="B261" s="37">
        <v>16494.2</v>
      </c>
      <c r="C261" s="37">
        <v>16249.9</v>
      </c>
      <c r="D261" s="38"/>
      <c r="E261" s="38">
        <v>5.082</v>
      </c>
      <c r="F261" s="38">
        <v>5.787</v>
      </c>
      <c r="G261" s="39"/>
      <c r="H261" s="38">
        <v>-4.083</v>
      </c>
      <c r="I261" s="15"/>
    </row>
    <row r="262" spans="1:9" ht="14.25">
      <c r="A262" s="15" t="s">
        <v>304</v>
      </c>
      <c r="B262" s="37">
        <v>16551.3</v>
      </c>
      <c r="C262" s="37">
        <v>16332.1</v>
      </c>
      <c r="D262" s="38"/>
      <c r="E262" s="38">
        <v>5.078</v>
      </c>
      <c r="F262" s="38">
        <v>5.804</v>
      </c>
      <c r="G262" s="39"/>
      <c r="H262" s="38">
        <v>-3.305</v>
      </c>
      <c r="I262" s="15"/>
    </row>
    <row r="263" spans="1:9" ht="14.25">
      <c r="A263" s="15" t="s">
        <v>305</v>
      </c>
      <c r="B263" s="37">
        <v>16610.4</v>
      </c>
      <c r="C263" s="37">
        <v>16491.5</v>
      </c>
      <c r="D263" s="38"/>
      <c r="E263" s="38">
        <v>5.065</v>
      </c>
      <c r="F263" s="38">
        <v>5.77</v>
      </c>
      <c r="G263" s="39"/>
      <c r="H263" s="38">
        <v>-2.895</v>
      </c>
      <c r="I263" s="15"/>
    </row>
    <row r="264" spans="1:9" ht="14.25">
      <c r="A264" s="15" t="s">
        <v>306</v>
      </c>
      <c r="B264" s="37">
        <v>16673.3</v>
      </c>
      <c r="C264" s="37">
        <v>16621.4</v>
      </c>
      <c r="D264" s="38"/>
      <c r="E264" s="38">
        <v>5.045</v>
      </c>
      <c r="F264" s="38">
        <v>5.733</v>
      </c>
      <c r="G264" s="39"/>
      <c r="H264" s="38">
        <v>-2.845</v>
      </c>
      <c r="I264" s="15"/>
    </row>
    <row r="265" spans="1:9" ht="14.25">
      <c r="A265" s="15" t="s">
        <v>307</v>
      </c>
      <c r="B265" s="37">
        <v>16738.5</v>
      </c>
      <c r="C265" s="37">
        <v>16788.5</v>
      </c>
      <c r="D265" s="38"/>
      <c r="E265" s="38">
        <v>5.018</v>
      </c>
      <c r="F265" s="38">
        <v>5.658</v>
      </c>
      <c r="G265" s="39"/>
      <c r="H265" s="38">
        <v>-3.093</v>
      </c>
      <c r="I265" s="15"/>
    </row>
    <row r="266" spans="1:9" ht="14.25">
      <c r="A266" s="15" t="s">
        <v>308</v>
      </c>
      <c r="B266" s="37">
        <v>16805.8</v>
      </c>
      <c r="C266" s="37">
        <v>16928.2</v>
      </c>
      <c r="D266" s="38"/>
      <c r="E266" s="38">
        <v>4.994</v>
      </c>
      <c r="F266" s="38">
        <v>5.601</v>
      </c>
      <c r="G266" s="39"/>
      <c r="H266" s="38">
        <v>-3.372</v>
      </c>
      <c r="I266" s="15"/>
    </row>
    <row r="267" spans="1:9" ht="14.25">
      <c r="A267" s="15" t="s">
        <v>309</v>
      </c>
      <c r="B267" s="37">
        <v>16875.3</v>
      </c>
      <c r="C267" s="37">
        <v>17064.8</v>
      </c>
      <c r="D267" s="38"/>
      <c r="E267" s="38">
        <v>4.967</v>
      </c>
      <c r="F267" s="38">
        <v>5.459</v>
      </c>
      <c r="G267" s="39"/>
      <c r="H267" s="38">
        <v>-2.917</v>
      </c>
      <c r="I267" s="15"/>
    </row>
    <row r="268" spans="1:9" ht="14.25">
      <c r="A268" s="15" t="s">
        <v>310</v>
      </c>
      <c r="B268" s="37">
        <v>16945.9</v>
      </c>
      <c r="C268" s="37">
        <v>17188.4</v>
      </c>
      <c r="D268" s="38"/>
      <c r="E268" s="38">
        <v>4.939</v>
      </c>
      <c r="F268" s="38">
        <v>5.309</v>
      </c>
      <c r="G268" s="39"/>
      <c r="H268" s="38">
        <v>-3.202</v>
      </c>
      <c r="I268" s="15"/>
    </row>
    <row r="269" spans="1:9" ht="14.25">
      <c r="A269" s="15" t="s">
        <v>311</v>
      </c>
      <c r="B269" s="37">
        <v>17017.7</v>
      </c>
      <c r="C269" s="37">
        <v>17355.5</v>
      </c>
      <c r="D269" s="38"/>
      <c r="E269" s="38">
        <v>4.911</v>
      </c>
      <c r="F269" s="38">
        <v>5.201</v>
      </c>
      <c r="G269" s="39"/>
      <c r="H269" s="38">
        <v>-2.855</v>
      </c>
      <c r="I269" s="15"/>
    </row>
    <row r="270" spans="1:9" ht="14.25">
      <c r="A270" s="15" t="s">
        <v>312</v>
      </c>
      <c r="B270" s="37">
        <v>17090.3</v>
      </c>
      <c r="C270" s="37">
        <v>17526.3</v>
      </c>
      <c r="D270" s="38"/>
      <c r="E270" s="38">
        <v>4.885</v>
      </c>
      <c r="F270" s="38">
        <v>5.085</v>
      </c>
      <c r="G270" s="39"/>
      <c r="H270" s="38">
        <v>-2.496</v>
      </c>
      <c r="I270" s="15"/>
    </row>
    <row r="271" spans="1:9" ht="14.25">
      <c r="A271" s="15" t="s">
        <v>313</v>
      </c>
      <c r="B271" s="37">
        <v>17162.6</v>
      </c>
      <c r="C271" s="37">
        <v>17665.6</v>
      </c>
      <c r="D271" s="38"/>
      <c r="E271" s="38">
        <v>4.858</v>
      </c>
      <c r="F271" s="38">
        <v>4.978</v>
      </c>
      <c r="G271" s="39"/>
      <c r="H271" s="38">
        <v>-3.151</v>
      </c>
      <c r="I271" s="15"/>
    </row>
    <row r="272" spans="1:9" ht="14.25">
      <c r="A272" s="15" t="s">
        <v>314</v>
      </c>
      <c r="B272" s="37">
        <v>17235.8</v>
      </c>
      <c r="C272" s="37">
        <v>17849</v>
      </c>
      <c r="D272" s="38"/>
      <c r="E272" s="38">
        <v>4.827</v>
      </c>
      <c r="F272" s="38">
        <v>4.887</v>
      </c>
      <c r="G272" s="39"/>
      <c r="H272" s="38">
        <v>-2.353</v>
      </c>
      <c r="I272" s="15"/>
    </row>
    <row r="273" spans="1:9" ht="14.25">
      <c r="A273" s="15" t="s">
        <v>315</v>
      </c>
      <c r="B273" s="37">
        <v>17309.6</v>
      </c>
      <c r="C273" s="37">
        <v>18015.3</v>
      </c>
      <c r="D273" s="38"/>
      <c r="E273" s="38">
        <v>4.795</v>
      </c>
      <c r="F273" s="38">
        <v>4.815</v>
      </c>
      <c r="G273" s="39"/>
      <c r="H273" s="38">
        <v>-1.594</v>
      </c>
      <c r="I273" s="15"/>
    </row>
    <row r="274" spans="1:9" ht="14.25">
      <c r="A274" s="15" t="s">
        <v>316</v>
      </c>
      <c r="B274" s="37">
        <v>17384.2</v>
      </c>
      <c r="C274" s="37">
        <v>18111.5</v>
      </c>
      <c r="D274" s="38"/>
      <c r="E274" s="38">
        <v>4.762</v>
      </c>
      <c r="F274" s="38">
        <v>4.762</v>
      </c>
      <c r="G274" s="39"/>
      <c r="H274" s="38">
        <v>-1.554</v>
      </c>
      <c r="I274" s="15"/>
    </row>
    <row r="275" spans="1:9" ht="14.25">
      <c r="A275" s="15" t="s">
        <v>317</v>
      </c>
      <c r="B275" s="37">
        <v>17459.7</v>
      </c>
      <c r="C275" s="37">
        <v>18180.3</v>
      </c>
      <c r="D275" s="38"/>
      <c r="E275" s="38">
        <v>4.724</v>
      </c>
      <c r="F275" s="38">
        <v>4.724</v>
      </c>
      <c r="G275" s="39"/>
      <c r="H275" s="38">
        <v>-1.174</v>
      </c>
      <c r="I275" s="15"/>
    </row>
    <row r="276" spans="1:9" ht="14.25">
      <c r="A276" s="15" t="s">
        <v>318</v>
      </c>
      <c r="B276" s="37">
        <v>17536.5</v>
      </c>
      <c r="C276" s="37">
        <v>18368.6</v>
      </c>
      <c r="D276" s="38"/>
      <c r="E276" s="38">
        <v>4.69</v>
      </c>
      <c r="F276" s="38">
        <v>4.69</v>
      </c>
      <c r="G276" s="39"/>
      <c r="H276" s="38">
        <v>-0.795</v>
      </c>
      <c r="I276" s="15"/>
    </row>
    <row r="277" spans="1:9" ht="14.25">
      <c r="A277" s="15" t="s">
        <v>319</v>
      </c>
      <c r="B277" s="37">
        <v>17613.5</v>
      </c>
      <c r="C277" s="37">
        <v>18504.7</v>
      </c>
      <c r="D277" s="38"/>
      <c r="E277" s="38">
        <v>4.663</v>
      </c>
      <c r="F277" s="38">
        <v>4.663</v>
      </c>
      <c r="G277" s="39"/>
      <c r="H277" s="38">
        <v>-0.991</v>
      </c>
      <c r="I277" s="15"/>
    </row>
    <row r="278" spans="1:9" ht="14.25">
      <c r="A278" s="15" t="s">
        <v>320</v>
      </c>
      <c r="B278" s="37">
        <v>17690.3</v>
      </c>
      <c r="C278" s="37">
        <v>18592</v>
      </c>
      <c r="D278" s="38"/>
      <c r="E278" s="38">
        <v>4.642</v>
      </c>
      <c r="F278" s="38">
        <v>4.642</v>
      </c>
      <c r="G278" s="39"/>
      <c r="H278" s="38">
        <v>-1.323</v>
      </c>
      <c r="I278" s="15"/>
    </row>
    <row r="279" spans="1:9" ht="14.25">
      <c r="A279" s="15" t="s">
        <v>321</v>
      </c>
      <c r="B279" s="37">
        <v>17766.4</v>
      </c>
      <c r="C279" s="37">
        <v>18662.4</v>
      </c>
      <c r="D279" s="38"/>
      <c r="E279" s="38">
        <v>4.627</v>
      </c>
      <c r="F279" s="38">
        <v>4.627</v>
      </c>
      <c r="G279" s="39"/>
      <c r="H279" s="38">
        <v>-1.367</v>
      </c>
      <c r="I279" s="15"/>
    </row>
    <row r="280" spans="1:9" ht="14.25">
      <c r="A280" s="15" t="s">
        <v>322</v>
      </c>
      <c r="B280" s="37">
        <v>17840.1</v>
      </c>
      <c r="C280" s="37">
        <v>18863.8</v>
      </c>
      <c r="D280" s="38"/>
      <c r="E280" s="38">
        <v>4.626</v>
      </c>
      <c r="F280" s="38">
        <v>4.626</v>
      </c>
      <c r="G280" s="39"/>
      <c r="H280" s="38">
        <v>-1.219</v>
      </c>
      <c r="I280" s="15"/>
    </row>
    <row r="281" spans="1:9" ht="14.25">
      <c r="A281" s="15" t="s">
        <v>323</v>
      </c>
      <c r="B281" s="37">
        <v>17913.5</v>
      </c>
      <c r="C281" s="37">
        <v>19008</v>
      </c>
      <c r="D281" s="38"/>
      <c r="E281" s="38">
        <v>4.624</v>
      </c>
      <c r="F281" s="38">
        <v>4.624</v>
      </c>
      <c r="G281" s="39"/>
      <c r="H281" s="38">
        <v>-1.154</v>
      </c>
      <c r="I281" s="15"/>
    </row>
    <row r="282" spans="1:9" ht="14.25">
      <c r="A282" s="15" t="s">
        <v>324</v>
      </c>
      <c r="B282" s="37">
        <v>17986.9</v>
      </c>
      <c r="C282" s="37">
        <v>19192.5</v>
      </c>
      <c r="D282" s="38"/>
      <c r="E282" s="38">
        <v>4.623</v>
      </c>
      <c r="F282" s="38">
        <v>4.623</v>
      </c>
      <c r="G282" s="39"/>
      <c r="H282" s="38">
        <v>-1.126</v>
      </c>
      <c r="I282" s="15"/>
    </row>
    <row r="283" spans="1:9" ht="14.25">
      <c r="A283" s="15" t="s">
        <v>325</v>
      </c>
      <c r="B283" s="37">
        <v>18060.1</v>
      </c>
      <c r="C283" s="37">
        <v>19366.4</v>
      </c>
      <c r="D283" s="38"/>
      <c r="E283" s="38">
        <v>4.621</v>
      </c>
      <c r="F283" s="38">
        <v>4.621</v>
      </c>
      <c r="G283" s="39"/>
      <c r="H283" s="38">
        <v>-1.091</v>
      </c>
      <c r="I283" s="15"/>
    </row>
    <row r="284" spans="1:9" ht="14.25">
      <c r="A284" s="15" t="s">
        <v>326</v>
      </c>
      <c r="B284" s="37">
        <v>18133.8</v>
      </c>
      <c r="C284" s="37">
        <v>19503.4</v>
      </c>
      <c r="D284" s="38"/>
      <c r="E284" s="38">
        <v>4.62</v>
      </c>
      <c r="F284" s="38">
        <v>4.62</v>
      </c>
      <c r="G284" s="39"/>
      <c r="H284" s="38">
        <v>-0.764</v>
      </c>
      <c r="I284" s="15"/>
    </row>
    <row r="285" spans="1:9" ht="14.25">
      <c r="A285" s="15" t="s">
        <v>327</v>
      </c>
      <c r="B285" s="37">
        <v>18209.5</v>
      </c>
      <c r="C285" s="37">
        <v>19690.7</v>
      </c>
      <c r="D285" s="38"/>
      <c r="E285" s="38">
        <v>4.618</v>
      </c>
      <c r="F285" s="38">
        <v>4.618</v>
      </c>
      <c r="G285" s="39"/>
      <c r="H285" s="38">
        <v>-0.487</v>
      </c>
      <c r="I285" s="15"/>
    </row>
    <row r="286" spans="1:9" ht="14.25">
      <c r="A286" s="15" t="s">
        <v>328</v>
      </c>
      <c r="B286" s="37">
        <v>18288.2</v>
      </c>
      <c r="C286" s="37">
        <v>19898.8</v>
      </c>
      <c r="D286" s="38"/>
      <c r="E286" s="38">
        <v>4.616</v>
      </c>
      <c r="F286" s="38">
        <v>4.616</v>
      </c>
      <c r="G286" s="39"/>
      <c r="H286" s="38">
        <v>-0.352</v>
      </c>
      <c r="I286" s="15"/>
    </row>
    <row r="287" spans="1:9" ht="14.25">
      <c r="A287" s="15" t="s">
        <v>329</v>
      </c>
      <c r="B287" s="37">
        <v>18372.4</v>
      </c>
      <c r="C287" s="37">
        <v>20089.8</v>
      </c>
      <c r="D287" s="38"/>
      <c r="E287" s="38">
        <v>4.614</v>
      </c>
      <c r="F287" s="38">
        <v>4.614</v>
      </c>
      <c r="G287" s="39"/>
      <c r="H287" s="38">
        <v>-0.263</v>
      </c>
      <c r="I287" s="15"/>
    </row>
    <row r="288" spans="1:9" ht="14.25">
      <c r="A288" s="15" t="s">
        <v>330</v>
      </c>
      <c r="B288" s="37">
        <v>18462.7</v>
      </c>
      <c r="C288" s="37">
        <v>20340.8</v>
      </c>
      <c r="D288" s="38"/>
      <c r="E288" s="38">
        <v>4.612</v>
      </c>
      <c r="F288" s="38">
        <v>4.612</v>
      </c>
      <c r="G288" s="39"/>
      <c r="H288" s="38">
        <v>0.264</v>
      </c>
      <c r="I288" s="15"/>
    </row>
    <row r="289" spans="1:9" ht="14.25">
      <c r="A289" s="15" t="s">
        <v>331</v>
      </c>
      <c r="B289" s="37">
        <v>18556.7</v>
      </c>
      <c r="C289" s="37">
        <v>20531.8</v>
      </c>
      <c r="D289" s="38"/>
      <c r="E289" s="38">
        <v>4.609</v>
      </c>
      <c r="F289" s="38">
        <v>4.609</v>
      </c>
      <c r="G289" s="39"/>
      <c r="H289" s="38">
        <v>0.619</v>
      </c>
      <c r="I289" s="15"/>
    </row>
    <row r="290" spans="1:9" ht="14.25">
      <c r="A290" s="40" t="s">
        <v>332</v>
      </c>
      <c r="B290" s="41">
        <v>18653.6</v>
      </c>
      <c r="C290" s="41">
        <v>20749.7</v>
      </c>
      <c r="D290" s="42"/>
      <c r="E290" s="42">
        <v>4.607</v>
      </c>
      <c r="F290" s="42">
        <v>4.607</v>
      </c>
      <c r="G290" s="43"/>
      <c r="H290" s="42">
        <v>0.724</v>
      </c>
      <c r="I290" s="15"/>
    </row>
    <row r="291" spans="1:9" ht="14.25">
      <c r="A291" s="40" t="s">
        <v>333</v>
      </c>
      <c r="B291" s="41">
        <v>18753.6</v>
      </c>
      <c r="C291" s="41">
        <v>20969</v>
      </c>
      <c r="D291" s="42"/>
      <c r="E291" s="42">
        <v>4.604</v>
      </c>
      <c r="F291" s="42">
        <v>4.604</v>
      </c>
      <c r="G291" s="43"/>
      <c r="H291" s="42">
        <v>0.819</v>
      </c>
      <c r="I291" s="15"/>
    </row>
    <row r="292" spans="1:9" ht="14.25">
      <c r="A292" s="40" t="s">
        <v>334</v>
      </c>
      <c r="B292" s="41">
        <v>18855.1</v>
      </c>
      <c r="C292" s="41">
        <v>21180</v>
      </c>
      <c r="D292" s="42"/>
      <c r="E292" s="42">
        <v>4.601</v>
      </c>
      <c r="F292" s="42">
        <v>4.601</v>
      </c>
      <c r="G292" s="43"/>
      <c r="H292" s="42">
        <v>0.879</v>
      </c>
      <c r="I292" s="15"/>
    </row>
    <row r="293" spans="1:9" ht="14.25">
      <c r="A293" s="40" t="s">
        <v>335</v>
      </c>
      <c r="B293" s="41">
        <v>18957.4</v>
      </c>
      <c r="C293" s="41">
        <v>21400.6</v>
      </c>
      <c r="D293" s="42"/>
      <c r="E293" s="42">
        <v>4.598</v>
      </c>
      <c r="F293" s="42">
        <v>4.598</v>
      </c>
      <c r="G293" s="43"/>
      <c r="H293" s="42">
        <v>0.929</v>
      </c>
      <c r="I293" s="15"/>
    </row>
    <row r="294" spans="1:9" ht="14.25">
      <c r="A294" s="40" t="s">
        <v>336</v>
      </c>
      <c r="B294" s="41">
        <v>19059.6</v>
      </c>
      <c r="C294" s="41">
        <v>21625.4</v>
      </c>
      <c r="D294" s="42"/>
      <c r="E294" s="42">
        <v>4.595</v>
      </c>
      <c r="F294" s="42">
        <v>4.595</v>
      </c>
      <c r="G294" s="43"/>
      <c r="H294" s="42">
        <v>0.834</v>
      </c>
      <c r="I294" s="15"/>
    </row>
    <row r="295" spans="1:9" ht="14.25">
      <c r="A295" s="40" t="s">
        <v>337</v>
      </c>
      <c r="B295" s="41">
        <v>19159.2</v>
      </c>
      <c r="C295" s="41">
        <v>21847</v>
      </c>
      <c r="D295" s="42"/>
      <c r="E295" s="42">
        <v>4.592</v>
      </c>
      <c r="F295" s="42">
        <v>4.592</v>
      </c>
      <c r="G295" s="43"/>
      <c r="H295" s="42">
        <v>0.774</v>
      </c>
      <c r="I295" s="15"/>
    </row>
    <row r="296" spans="1:9" ht="14.25">
      <c r="A296" s="40" t="s">
        <v>338</v>
      </c>
      <c r="B296" s="41">
        <v>19257.7</v>
      </c>
      <c r="C296" s="41">
        <v>22069.5</v>
      </c>
      <c r="D296" s="42"/>
      <c r="E296" s="42">
        <v>4.589</v>
      </c>
      <c r="F296" s="42">
        <v>4.589</v>
      </c>
      <c r="G296" s="43"/>
      <c r="H296" s="42">
        <v>0.706</v>
      </c>
      <c r="I296" s="15"/>
    </row>
    <row r="297" spans="1:9" ht="14.25">
      <c r="A297" s="40" t="s">
        <v>339</v>
      </c>
      <c r="B297" s="41">
        <v>19355.7</v>
      </c>
      <c r="C297" s="41">
        <v>22293.8</v>
      </c>
      <c r="D297" s="42"/>
      <c r="E297" s="42">
        <v>4.586</v>
      </c>
      <c r="F297" s="42">
        <v>4.586</v>
      </c>
      <c r="G297" s="43"/>
      <c r="H297" s="42">
        <v>0.613</v>
      </c>
      <c r="I297" s="15"/>
    </row>
    <row r="298" spans="1:9" ht="14.25">
      <c r="A298" s="40" t="s">
        <v>340</v>
      </c>
      <c r="B298" s="41">
        <v>19453.4</v>
      </c>
      <c r="C298" s="41">
        <v>22521.1</v>
      </c>
      <c r="D298" s="42"/>
      <c r="E298" s="42">
        <v>4.582</v>
      </c>
      <c r="F298" s="42">
        <v>4.582</v>
      </c>
      <c r="G298" s="43"/>
      <c r="H298" s="42">
        <v>0.493</v>
      </c>
      <c r="I298" s="15"/>
    </row>
    <row r="299" spans="1:9" ht="14.25">
      <c r="A299" s="40" t="s">
        <v>341</v>
      </c>
      <c r="B299" s="41">
        <v>19551</v>
      </c>
      <c r="C299" s="41">
        <v>22749.6</v>
      </c>
      <c r="D299" s="42"/>
      <c r="E299" s="42">
        <v>4.579</v>
      </c>
      <c r="F299" s="42">
        <v>4.579</v>
      </c>
      <c r="G299" s="43"/>
      <c r="H299" s="42">
        <v>0.379</v>
      </c>
      <c r="I299" s="15"/>
    </row>
    <row r="300" spans="1:9" ht="14.25">
      <c r="A300" s="40" t="s">
        <v>342</v>
      </c>
      <c r="B300" s="41">
        <v>19648.9</v>
      </c>
      <c r="C300" s="41">
        <v>22979.2</v>
      </c>
      <c r="D300" s="42"/>
      <c r="E300" s="42">
        <v>4.575</v>
      </c>
      <c r="F300" s="42">
        <v>4.575</v>
      </c>
      <c r="G300" s="43"/>
      <c r="H300" s="42">
        <v>0.268</v>
      </c>
      <c r="I300" s="15"/>
    </row>
    <row r="301" spans="1:9" ht="14.25">
      <c r="A301" s="40" t="s">
        <v>343</v>
      </c>
      <c r="B301" s="41">
        <v>19746.8</v>
      </c>
      <c r="C301" s="41">
        <v>23210.3</v>
      </c>
      <c r="D301" s="42"/>
      <c r="E301" s="42">
        <v>4.572</v>
      </c>
      <c r="F301" s="42">
        <v>4.572</v>
      </c>
      <c r="G301" s="43"/>
      <c r="H301" s="42">
        <v>0.159</v>
      </c>
      <c r="I301" s="15"/>
    </row>
    <row r="302" spans="1:9" ht="14.25">
      <c r="A302" s="40" t="s">
        <v>344</v>
      </c>
      <c r="B302" s="41">
        <v>19844.7</v>
      </c>
      <c r="C302" s="41">
        <v>23442.9</v>
      </c>
      <c r="D302" s="42"/>
      <c r="E302" s="42">
        <v>4.569</v>
      </c>
      <c r="F302" s="42">
        <v>4.569</v>
      </c>
      <c r="G302" s="43"/>
      <c r="H302" s="42">
        <v>0.054</v>
      </c>
      <c r="I302" s="15"/>
    </row>
    <row r="303" spans="1:9" ht="14.25">
      <c r="A303" s="40" t="s">
        <v>345</v>
      </c>
      <c r="B303" s="41">
        <v>19943.2</v>
      </c>
      <c r="C303" s="41">
        <v>23678.7</v>
      </c>
      <c r="D303" s="42"/>
      <c r="E303" s="42">
        <v>4.566</v>
      </c>
      <c r="F303" s="42">
        <v>4.566</v>
      </c>
      <c r="G303" s="43"/>
      <c r="H303" s="42">
        <v>-0.04</v>
      </c>
      <c r="I303" s="15"/>
    </row>
    <row r="304" spans="1:9" ht="14.25">
      <c r="A304" s="40" t="s">
        <v>346</v>
      </c>
      <c r="B304" s="41">
        <v>20041.9</v>
      </c>
      <c r="C304" s="41">
        <v>23916</v>
      </c>
      <c r="D304" s="42"/>
      <c r="E304" s="42">
        <v>4.563</v>
      </c>
      <c r="F304" s="42">
        <v>4.563</v>
      </c>
      <c r="G304" s="43"/>
      <c r="H304" s="42">
        <v>-0.133</v>
      </c>
      <c r="I304" s="15"/>
    </row>
    <row r="305" spans="1:9" ht="14.25">
      <c r="A305" s="40" t="s">
        <v>347</v>
      </c>
      <c r="B305" s="41">
        <v>20140.5</v>
      </c>
      <c r="C305" s="41">
        <v>24156.3</v>
      </c>
      <c r="D305" s="42"/>
      <c r="E305" s="42">
        <v>4.56</v>
      </c>
      <c r="F305" s="42">
        <v>4.56</v>
      </c>
      <c r="G305" s="43"/>
      <c r="H305" s="42">
        <v>-0.218</v>
      </c>
      <c r="I305" s="15"/>
    </row>
    <row r="306" spans="1:9" ht="14.25">
      <c r="A306" s="40" t="s">
        <v>348</v>
      </c>
      <c r="B306" s="41">
        <v>20239</v>
      </c>
      <c r="C306" s="41">
        <v>24400.1</v>
      </c>
      <c r="D306" s="42"/>
      <c r="E306" s="42">
        <v>4.558</v>
      </c>
      <c r="F306" s="42">
        <v>4.558</v>
      </c>
      <c r="G306" s="43"/>
      <c r="H306" s="42">
        <v>-0.301</v>
      </c>
      <c r="I306" s="15"/>
    </row>
    <row r="307" spans="1:9" ht="14.25">
      <c r="A307" s="40" t="s">
        <v>349</v>
      </c>
      <c r="B307" s="41">
        <v>20337.1</v>
      </c>
      <c r="C307" s="41">
        <v>24645.5</v>
      </c>
      <c r="D307" s="42"/>
      <c r="E307" s="42">
        <v>4.555</v>
      </c>
      <c r="F307" s="42">
        <v>4.555</v>
      </c>
      <c r="G307" s="40"/>
      <c r="H307" s="42">
        <v>-0.372</v>
      </c>
      <c r="I307" s="15"/>
    </row>
    <row r="308" spans="1:9" ht="14.25">
      <c r="A308" s="40" t="s">
        <v>350</v>
      </c>
      <c r="B308" s="41">
        <v>20435</v>
      </c>
      <c r="C308" s="41">
        <v>24892.5</v>
      </c>
      <c r="D308" s="42"/>
      <c r="E308" s="42">
        <v>4.553</v>
      </c>
      <c r="F308" s="42">
        <v>4.553</v>
      </c>
      <c r="G308" s="40"/>
      <c r="H308" s="42">
        <v>-0.43</v>
      </c>
      <c r="I308" s="15"/>
    </row>
    <row r="309" spans="1:9" ht="14.25">
      <c r="A309" s="40" t="s">
        <v>351</v>
      </c>
      <c r="B309" s="41">
        <v>20532.8</v>
      </c>
      <c r="C309" s="41">
        <v>25141.8</v>
      </c>
      <c r="D309" s="42"/>
      <c r="E309" s="42">
        <v>4.551</v>
      </c>
      <c r="F309" s="42">
        <v>4.551</v>
      </c>
      <c r="G309" s="40"/>
      <c r="H309" s="42">
        <v>-0.472</v>
      </c>
      <c r="I309" s="15"/>
    </row>
    <row r="310" spans="1:9" ht="14.25">
      <c r="A310" s="40" t="s">
        <v>352</v>
      </c>
      <c r="B310" s="41">
        <v>20630.4</v>
      </c>
      <c r="C310" s="41">
        <v>25392.3</v>
      </c>
      <c r="D310" s="42"/>
      <c r="E310" s="42">
        <v>4.549</v>
      </c>
      <c r="F310" s="42">
        <v>4.549</v>
      </c>
      <c r="G310" s="40"/>
      <c r="H310" s="42">
        <v>-0.5</v>
      </c>
      <c r="I310" s="15"/>
    </row>
    <row r="311" spans="1:9" ht="14.25">
      <c r="A311" s="44" t="s">
        <v>353</v>
      </c>
      <c r="B311" s="41">
        <v>20727.6</v>
      </c>
      <c r="C311" s="41">
        <v>25643.9</v>
      </c>
      <c r="D311" s="45"/>
      <c r="E311" s="42">
        <v>4.547</v>
      </c>
      <c r="F311" s="42">
        <v>4.547</v>
      </c>
      <c r="G311" s="40"/>
      <c r="H311" s="42">
        <v>-0.5</v>
      </c>
      <c r="I311" s="15"/>
    </row>
    <row r="312" spans="1:9" ht="14.25">
      <c r="A312" s="44" t="s">
        <v>354</v>
      </c>
      <c r="B312" s="41">
        <v>20824.6</v>
      </c>
      <c r="C312" s="41">
        <v>25896.9</v>
      </c>
      <c r="D312" s="45"/>
      <c r="E312" s="42">
        <v>4.545</v>
      </c>
      <c r="F312" s="42">
        <v>4.545</v>
      </c>
      <c r="G312" s="40"/>
      <c r="H312" s="42">
        <v>-0.499</v>
      </c>
      <c r="I312" s="15"/>
    </row>
    <row r="313" spans="1:9" ht="14.25">
      <c r="A313" s="46" t="s">
        <v>355</v>
      </c>
      <c r="B313" s="47">
        <v>20921.2</v>
      </c>
      <c r="C313" s="47">
        <v>26151</v>
      </c>
      <c r="D313" s="48"/>
      <c r="E313" s="42">
        <v>4.543</v>
      </c>
      <c r="F313" s="42">
        <v>4.543</v>
      </c>
      <c r="G313" s="40"/>
      <c r="H313" s="42">
        <v>-0.5</v>
      </c>
      <c r="I313" s="15"/>
    </row>
    <row r="314" spans="1:9" ht="14.25">
      <c r="A314" s="49" t="s">
        <v>356</v>
      </c>
      <c r="B314" s="47">
        <v>21017.5</v>
      </c>
      <c r="C314" s="47">
        <v>26406.2</v>
      </c>
      <c r="D314" s="48"/>
      <c r="E314" s="42">
        <v>4.541</v>
      </c>
      <c r="F314" s="42">
        <v>4.541</v>
      </c>
      <c r="G314" s="40"/>
      <c r="H314" s="42">
        <v>-0.5</v>
      </c>
      <c r="I314" s="15"/>
    </row>
    <row r="315" spans="1:9" ht="14.25">
      <c r="A315" s="44" t="s">
        <v>357</v>
      </c>
      <c r="B315" s="47">
        <v>21113.4</v>
      </c>
      <c r="C315" s="47">
        <v>26662.4</v>
      </c>
      <c r="D315" s="48"/>
      <c r="E315" s="42">
        <v>4.538</v>
      </c>
      <c r="F315" s="42">
        <v>4.538</v>
      </c>
      <c r="G315" s="40"/>
      <c r="H315" s="42">
        <v>-0.499</v>
      </c>
      <c r="I315" s="15"/>
    </row>
    <row r="316" spans="1:9" ht="14.25">
      <c r="A316" s="44" t="s">
        <v>358</v>
      </c>
      <c r="B316" s="47">
        <v>21208.8</v>
      </c>
      <c r="C316" s="47">
        <v>26919.8</v>
      </c>
      <c r="D316" s="48"/>
      <c r="E316" s="42">
        <v>4.536</v>
      </c>
      <c r="F316" s="42">
        <v>4.536</v>
      </c>
      <c r="G316" s="40"/>
      <c r="H316" s="42">
        <v>-0.499</v>
      </c>
      <c r="I316" s="15"/>
    </row>
    <row r="317" spans="1:9" ht="14.25">
      <c r="A317" s="46" t="s">
        <v>359</v>
      </c>
      <c r="B317" s="47">
        <v>21304</v>
      </c>
      <c r="C317" s="47">
        <v>27178.3</v>
      </c>
      <c r="D317" s="48"/>
      <c r="E317" s="42">
        <v>4.534</v>
      </c>
      <c r="F317" s="42">
        <v>4.534</v>
      </c>
      <c r="G317" s="40"/>
      <c r="H317" s="42">
        <v>-0.524</v>
      </c>
      <c r="I317" s="15"/>
    </row>
    <row r="318" spans="1:9" ht="14.25">
      <c r="A318" s="44" t="s">
        <v>360</v>
      </c>
      <c r="B318" s="47">
        <v>21398.9</v>
      </c>
      <c r="C318" s="47">
        <v>27438.2</v>
      </c>
      <c r="D318" s="48"/>
      <c r="E318" s="42">
        <v>4.531</v>
      </c>
      <c r="F318" s="42">
        <v>4.531</v>
      </c>
      <c r="G318" s="40"/>
      <c r="H318" s="42">
        <v>-0.555</v>
      </c>
      <c r="I318" s="15"/>
    </row>
    <row r="319" spans="1:9" ht="14.25">
      <c r="A319" s="44" t="s">
        <v>361</v>
      </c>
      <c r="B319" s="47">
        <v>21493.6</v>
      </c>
      <c r="C319" s="47">
        <v>27700.2</v>
      </c>
      <c r="D319" s="48"/>
      <c r="E319" s="42">
        <v>4.528</v>
      </c>
      <c r="F319" s="42">
        <v>4.528</v>
      </c>
      <c r="G319" s="40"/>
      <c r="H319" s="42">
        <v>-0.586</v>
      </c>
      <c r="I319" s="15"/>
    </row>
    <row r="320" spans="1:9" ht="14.25">
      <c r="A320" s="44" t="s">
        <v>362</v>
      </c>
      <c r="B320" s="47">
        <v>21588</v>
      </c>
      <c r="C320" s="47">
        <v>27963</v>
      </c>
      <c r="D320" s="48"/>
      <c r="E320" s="42">
        <v>4.525</v>
      </c>
      <c r="F320" s="42">
        <v>4.525</v>
      </c>
      <c r="G320" s="40"/>
      <c r="H320" s="42">
        <v>-0.61</v>
      </c>
      <c r="I320" s="15"/>
    </row>
    <row r="321" spans="1:9" ht="14.25">
      <c r="A321" s="44" t="s">
        <v>363</v>
      </c>
      <c r="B321" s="47">
        <v>21682.4</v>
      </c>
      <c r="C321" s="47">
        <v>28227.7</v>
      </c>
      <c r="D321" s="48"/>
      <c r="E321" s="42">
        <v>4.521</v>
      </c>
      <c r="F321" s="42">
        <v>4.521</v>
      </c>
      <c r="G321" s="40"/>
      <c r="H321" s="42">
        <v>-0.62</v>
      </c>
      <c r="I321" s="15"/>
    </row>
    <row r="322" spans="1:9" ht="14.25">
      <c r="A322" s="49" t="s">
        <v>364</v>
      </c>
      <c r="B322" s="47">
        <v>21777</v>
      </c>
      <c r="C322" s="47">
        <v>28494.3</v>
      </c>
      <c r="D322" s="48"/>
      <c r="E322" s="42">
        <v>4.518</v>
      </c>
      <c r="F322" s="42">
        <v>4.518</v>
      </c>
      <c r="G322" s="40"/>
      <c r="H322" s="42">
        <v>-0.61</v>
      </c>
      <c r="I322" s="15"/>
    </row>
    <row r="323" spans="1:9" ht="14.25">
      <c r="A323" s="44" t="s">
        <v>365</v>
      </c>
      <c r="B323" s="47">
        <v>21872.1</v>
      </c>
      <c r="C323" s="47">
        <v>28764.1</v>
      </c>
      <c r="D323" s="48"/>
      <c r="E323" s="42">
        <v>4.514</v>
      </c>
      <c r="F323" s="42">
        <v>4.514</v>
      </c>
      <c r="G323" s="40"/>
      <c r="H323" s="42">
        <v>-0.586</v>
      </c>
      <c r="I323" s="15"/>
    </row>
    <row r="324" spans="1:9" ht="14.25">
      <c r="A324" s="44" t="s">
        <v>366</v>
      </c>
      <c r="B324" s="47">
        <v>21967.9</v>
      </c>
      <c r="C324" s="47">
        <v>29036.6</v>
      </c>
      <c r="D324" s="48"/>
      <c r="E324" s="42">
        <v>4.509</v>
      </c>
      <c r="F324" s="42">
        <v>4.509</v>
      </c>
      <c r="G324" s="40"/>
      <c r="H324" s="42">
        <v>-0.551</v>
      </c>
      <c r="I324" s="15"/>
    </row>
    <row r="325" spans="1:9" ht="14.25">
      <c r="A325" s="44" t="s">
        <v>367</v>
      </c>
      <c r="B325" s="47">
        <v>22064.1</v>
      </c>
      <c r="C325" s="47">
        <v>29311.7</v>
      </c>
      <c r="D325" s="48"/>
      <c r="E325" s="42">
        <v>4.505</v>
      </c>
      <c r="F325" s="42">
        <v>4.505</v>
      </c>
      <c r="G325" s="40"/>
      <c r="H325" s="42">
        <v>-0.52</v>
      </c>
      <c r="I325" s="15"/>
    </row>
    <row r="326" spans="1:9" ht="14.25">
      <c r="A326" s="44" t="s">
        <v>368</v>
      </c>
      <c r="B326" s="47">
        <v>22160.8</v>
      </c>
      <c r="C326" s="47">
        <v>29589.2</v>
      </c>
      <c r="D326" s="48"/>
      <c r="E326" s="42">
        <v>4.5</v>
      </c>
      <c r="F326" s="42">
        <v>4.5</v>
      </c>
      <c r="G326" s="40"/>
      <c r="H326" s="42">
        <v>-0.499</v>
      </c>
      <c r="I326" s="15"/>
    </row>
    <row r="327" spans="1:9" ht="14.25">
      <c r="A327" s="44" t="s">
        <v>369</v>
      </c>
      <c r="B327" s="47">
        <v>22258.1</v>
      </c>
      <c r="C327" s="47">
        <v>29869.6</v>
      </c>
      <c r="D327" s="48"/>
      <c r="E327" s="42">
        <v>4.495</v>
      </c>
      <c r="F327" s="42">
        <v>4.495</v>
      </c>
      <c r="G327" s="40"/>
      <c r="H327" s="42">
        <v>-0.499</v>
      </c>
      <c r="I327" s="15"/>
    </row>
    <row r="328" spans="1:9" ht="14.25">
      <c r="A328" s="44" t="s">
        <v>370</v>
      </c>
      <c r="B328" s="47">
        <v>22355.5</v>
      </c>
      <c r="C328" s="47">
        <v>30151.8</v>
      </c>
      <c r="D328" s="48"/>
      <c r="E328" s="42">
        <v>4.49</v>
      </c>
      <c r="F328" s="42">
        <v>4.49</v>
      </c>
      <c r="G328" s="40"/>
      <c r="H328" s="42">
        <v>-0.499</v>
      </c>
      <c r="I328" s="15"/>
    </row>
    <row r="329" spans="1:9" ht="14.25">
      <c r="A329" s="44" t="s">
        <v>371</v>
      </c>
      <c r="B329" s="47">
        <v>22453.2</v>
      </c>
      <c r="C329" s="47">
        <v>30436.6</v>
      </c>
      <c r="D329" s="48"/>
      <c r="E329" s="42">
        <v>4.484</v>
      </c>
      <c r="F329" s="42">
        <v>4.484</v>
      </c>
      <c r="G329" s="40"/>
      <c r="H329" s="42">
        <v>-0.499</v>
      </c>
      <c r="I329" s="15"/>
    </row>
    <row r="330" spans="1:9" ht="14.25">
      <c r="A330" s="44" t="s">
        <v>372</v>
      </c>
      <c r="B330" s="47">
        <v>22551.2</v>
      </c>
      <c r="C330" s="47">
        <v>30724.1</v>
      </c>
      <c r="D330" s="48"/>
      <c r="E330" s="42">
        <v>4.479</v>
      </c>
      <c r="F330" s="42">
        <v>4.479</v>
      </c>
      <c r="G330" s="40"/>
      <c r="H330" s="42">
        <v>-0.499</v>
      </c>
      <c r="I330" s="15"/>
    </row>
    <row r="331" spans="1:9" ht="14.25">
      <c r="A331" s="44" t="s">
        <v>373</v>
      </c>
      <c r="B331" s="47">
        <v>22649.2</v>
      </c>
      <c r="C331" s="47">
        <v>31013.9</v>
      </c>
      <c r="D331" s="48"/>
      <c r="E331" s="42">
        <v>4.473</v>
      </c>
      <c r="F331" s="42">
        <v>4.473</v>
      </c>
      <c r="G331" s="40"/>
      <c r="H331" s="42">
        <v>-0.499</v>
      </c>
      <c r="I331" s="15"/>
    </row>
    <row r="332" spans="1:9" ht="14.25">
      <c r="A332" s="44" t="s">
        <v>374</v>
      </c>
      <c r="B332" s="47">
        <v>22747.8</v>
      </c>
      <c r="C332" s="47">
        <v>31306.7</v>
      </c>
      <c r="D332" s="48"/>
      <c r="E332" s="42">
        <v>4.467</v>
      </c>
      <c r="F332" s="42">
        <v>4.467</v>
      </c>
      <c r="G332" s="40"/>
      <c r="H332" s="42">
        <v>-0.5</v>
      </c>
      <c r="I332" s="15"/>
    </row>
    <row r="333" spans="1:9" ht="14.25">
      <c r="A333" s="44" t="s">
        <v>375</v>
      </c>
      <c r="B333" s="47">
        <v>22846.9</v>
      </c>
      <c r="C333" s="47">
        <v>31602.8</v>
      </c>
      <c r="D333" s="48"/>
      <c r="E333" s="42">
        <v>4.461</v>
      </c>
      <c r="F333" s="42">
        <v>4.461</v>
      </c>
      <c r="G333" s="40"/>
      <c r="H333" s="42">
        <v>-0.5</v>
      </c>
      <c r="I333" s="15"/>
    </row>
    <row r="334" spans="1:9" ht="14.25">
      <c r="A334" s="50" t="s">
        <v>376</v>
      </c>
      <c r="B334" s="47">
        <v>22946.4</v>
      </c>
      <c r="C334" s="47">
        <v>31902</v>
      </c>
      <c r="D334" s="48"/>
      <c r="E334" s="42">
        <v>4.455</v>
      </c>
      <c r="F334" s="51">
        <v>4.455</v>
      </c>
      <c r="G334" s="52"/>
      <c r="H334" s="51">
        <v>-0.499</v>
      </c>
      <c r="I334" s="15"/>
    </row>
    <row r="335" spans="1:9" ht="14.25">
      <c r="A335" s="31"/>
      <c r="B335" s="53"/>
      <c r="C335" s="53"/>
      <c r="D335" s="54"/>
      <c r="E335" s="53"/>
      <c r="F335" s="55"/>
      <c r="G335" s="15"/>
      <c r="H335" s="15"/>
      <c r="I335" s="15"/>
    </row>
    <row r="336" spans="1:9" ht="14.25">
      <c r="A336" s="56" t="s">
        <v>377</v>
      </c>
      <c r="B336" s="55"/>
      <c r="C336" s="55"/>
      <c r="D336" s="57"/>
      <c r="E336" s="55"/>
      <c r="F336" s="55"/>
      <c r="G336" s="15"/>
      <c r="H336" s="15"/>
      <c r="I336" s="15"/>
    </row>
    <row r="337" spans="1:9" ht="14.25">
      <c r="A337" s="56"/>
      <c r="B337" s="55"/>
      <c r="C337" s="55"/>
      <c r="D337" s="57"/>
      <c r="E337" s="55"/>
      <c r="F337" s="55"/>
      <c r="G337" s="15"/>
      <c r="H337" s="15"/>
      <c r="I337" s="15"/>
    </row>
    <row r="338" spans="1:9" ht="14.25">
      <c r="A338" s="58" t="s">
        <v>378</v>
      </c>
      <c r="B338" s="58"/>
      <c r="C338" s="58"/>
      <c r="D338" s="58"/>
      <c r="E338" s="58"/>
      <c r="F338" s="58"/>
      <c r="G338" s="15"/>
      <c r="H338" s="15"/>
      <c r="I338" s="15"/>
    </row>
    <row r="339" spans="1:9" ht="14.25">
      <c r="A339" s="59"/>
      <c r="B339" s="60"/>
      <c r="C339" s="60"/>
      <c r="D339" s="61"/>
      <c r="E339" s="60"/>
      <c r="F339" s="60"/>
      <c r="G339" s="15"/>
      <c r="H339" s="15"/>
      <c r="I339" s="15"/>
    </row>
    <row r="340" spans="1:9" ht="14.25">
      <c r="A340" s="62" t="s">
        <v>379</v>
      </c>
      <c r="B340" s="62"/>
      <c r="C340" s="62"/>
      <c r="D340" s="62"/>
      <c r="E340" s="62"/>
      <c r="F340" s="62"/>
      <c r="G340" s="62"/>
      <c r="H340" s="62"/>
      <c r="I340" s="15"/>
    </row>
    <row r="341" spans="1:9" ht="14.25">
      <c r="A341" s="62"/>
      <c r="B341" s="62"/>
      <c r="C341" s="62"/>
      <c r="D341" s="62"/>
      <c r="E341" s="62"/>
      <c r="F341" s="62"/>
      <c r="G341" s="62"/>
      <c r="H341" s="62"/>
      <c r="I341" s="15"/>
    </row>
    <row r="342" spans="1:9" ht="14.25">
      <c r="A342" s="62"/>
      <c r="B342" s="62"/>
      <c r="C342" s="62"/>
      <c r="D342" s="62"/>
      <c r="E342" s="62"/>
      <c r="F342" s="62"/>
      <c r="G342" s="62"/>
      <c r="H342" s="62"/>
      <c r="I342" s="15"/>
    </row>
    <row r="343" spans="1:9" ht="14.25">
      <c r="A343" s="62"/>
      <c r="B343" s="62"/>
      <c r="C343" s="62"/>
      <c r="D343" s="62"/>
      <c r="E343" s="62"/>
      <c r="F343" s="62"/>
      <c r="G343" s="62"/>
      <c r="H343" s="62"/>
      <c r="I343" s="15"/>
    </row>
    <row r="344" spans="1:9" ht="14.25">
      <c r="A344" s="63"/>
      <c r="B344" s="63"/>
      <c r="C344" s="63"/>
      <c r="D344" s="63"/>
      <c r="E344" s="63"/>
      <c r="F344" s="63"/>
      <c r="G344" s="15"/>
      <c r="H344" s="15"/>
      <c r="I344" s="15"/>
    </row>
    <row r="345" spans="1:9" ht="14.25">
      <c r="A345" s="64" t="s">
        <v>380</v>
      </c>
      <c r="B345" s="65"/>
      <c r="C345" s="65"/>
      <c r="D345" s="65"/>
      <c r="E345" s="65"/>
      <c r="F345" s="65"/>
      <c r="G345" s="15"/>
      <c r="H345" s="15"/>
      <c r="I345" s="15"/>
    </row>
    <row r="346" spans="1:9" ht="14.25">
      <c r="A346" s="33"/>
      <c r="B346" s="36"/>
      <c r="C346" s="36"/>
      <c r="D346" s="36"/>
      <c r="E346" s="36"/>
      <c r="F346" s="36"/>
      <c r="G346" s="36"/>
      <c r="H346" s="36"/>
      <c r="I346" s="15"/>
    </row>
    <row r="347" spans="1:9" ht="14.25">
      <c r="A347" s="66"/>
      <c r="B347" s="15"/>
      <c r="C347" s="15"/>
      <c r="D347" s="15"/>
      <c r="E347" s="15"/>
      <c r="F347" s="15"/>
      <c r="G347" s="15"/>
      <c r="H347" s="15"/>
      <c r="I347" s="15"/>
    </row>
    <row r="348" spans="1:9" ht="14.25">
      <c r="A348" s="67" t="s">
        <v>381</v>
      </c>
      <c r="B348" s="15"/>
      <c r="C348" s="15"/>
      <c r="D348" s="15"/>
      <c r="E348" s="15"/>
      <c r="F348" s="15"/>
      <c r="G348" s="15"/>
      <c r="H348" s="15"/>
      <c r="I348" s="15"/>
    </row>
  </sheetData>
  <sheetProtection/>
  <mergeCells count="8">
    <mergeCell ref="A340:H343"/>
    <mergeCell ref="A345:F345"/>
    <mergeCell ref="A5:B5"/>
    <mergeCell ref="A6:F6"/>
    <mergeCell ref="B8:C8"/>
    <mergeCell ref="E8:F8"/>
    <mergeCell ref="B9:C9"/>
    <mergeCell ref="E9:F9"/>
  </mergeCells>
  <hyperlinks>
    <hyperlink ref="A2" r:id="rId1" display="www.cbo.gov/publication/54918"/>
    <hyperlink ref="A348" location="Contents!A1" display="Back to Table of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McLeay, Michael</dc:creator>
  <cp:keywords/>
  <dc:description/>
  <cp:lastModifiedBy>McLeay, Michael</cp:lastModifiedBy>
  <dcterms:created xsi:type="dcterms:W3CDTF">2018-06-26T12:05:19Z</dcterms:created>
  <dcterms:modified xsi:type="dcterms:W3CDTF">2019-06-12T15:17:10Z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